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320" windowHeight="12645"/>
  </bookViews>
  <sheets>
    <sheet name="метод долгосрочной индексации" sheetId="1" r:id="rId1"/>
    <sheet name="метод экон. обосн. расх." sheetId="2" r:id="rId2"/>
  </sheets>
  <definedNames>
    <definedName name="_GoBack" localSheetId="0">'метод долгосрочной индексации'!$T$48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5" i="1"/>
  <c r="X37"/>
  <c r="X24" s="1"/>
  <c r="X18"/>
  <c r="X11"/>
  <c r="X10" s="1"/>
  <c r="F41" i="2"/>
  <c r="E41"/>
  <c r="Z45" i="1"/>
  <c r="Z11"/>
  <c r="Z37"/>
  <c r="Z24"/>
  <c r="Z18"/>
  <c r="Z10" s="1"/>
  <c r="Z9" s="1"/>
  <c r="W45"/>
  <c r="U45"/>
  <c r="T45"/>
  <c r="R45"/>
  <c r="Q45"/>
  <c r="O45"/>
  <c r="N45"/>
  <c r="L45"/>
  <c r="K45"/>
  <c r="I45"/>
  <c r="W24"/>
  <c r="W37"/>
  <c r="W18"/>
  <c r="W11"/>
  <c r="W10" s="1"/>
  <c r="W9" s="1"/>
  <c r="U37"/>
  <c r="U24" s="1"/>
  <c r="T10"/>
  <c r="U11"/>
  <c r="U10" s="1"/>
  <c r="T11"/>
  <c r="U18"/>
  <c r="T24"/>
  <c r="T37"/>
  <c r="T18"/>
  <c r="R37"/>
  <c r="R24" s="1"/>
  <c r="R10"/>
  <c r="Q37"/>
  <c r="Q24" s="1"/>
  <c r="Q10"/>
  <c r="Q9" s="1"/>
  <c r="Q11"/>
  <c r="O37"/>
  <c r="O24" s="1"/>
  <c r="N24"/>
  <c r="O11"/>
  <c r="O10" s="1"/>
  <c r="O9" s="1"/>
  <c r="N18"/>
  <c r="N10" s="1"/>
  <c r="K24"/>
  <c r="L37"/>
  <c r="L24" s="1"/>
  <c r="D295"/>
  <c r="D281"/>
  <c r="K18"/>
  <c r="K10" s="1"/>
  <c r="L11"/>
  <c r="I24"/>
  <c r="I11"/>
  <c r="I10" s="1"/>
  <c r="F11" i="2"/>
  <c r="F10" s="1"/>
  <c r="F9" s="1"/>
  <c r="E11"/>
  <c r="E10" s="1"/>
  <c r="E9" s="1"/>
  <c r="H16" i="1"/>
  <c r="H10" s="1"/>
  <c r="H9" s="1"/>
  <c r="F19" i="2"/>
  <c r="E19"/>
  <c r="H41" i="1"/>
  <c r="U9" l="1"/>
  <c r="X9"/>
  <c r="T9"/>
  <c r="N9"/>
  <c r="I9"/>
  <c r="K9"/>
  <c r="L10"/>
  <c r="L9" s="1"/>
</calcChain>
</file>

<file path=xl/sharedStrings.xml><?xml version="1.0" encoding="utf-8"?>
<sst xmlns="http://schemas.openxmlformats.org/spreadsheetml/2006/main" count="532" uniqueCount="192">
  <si>
    <t>N п/п</t>
  </si>
  <si>
    <t>Показатель</t>
  </si>
  <si>
    <t>Ед. изм.</t>
  </si>
  <si>
    <t>Примечание &lt;***&gt;</t>
  </si>
  <si>
    <t>план &lt;*&gt;</t>
  </si>
  <si>
    <t>факт &lt;**&gt;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</si>
  <si>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</si>
  <si>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</si>
  <si>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</si>
  <si>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</si>
  <si>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</si>
  <si>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</si>
  <si>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</si>
  <si>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</si>
  <si>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</si>
  <si>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</si>
  <si>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</si>
  <si>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</si>
  <si>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</si>
  <si>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</si>
  <si>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</si>
  <si>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</si>
  <si>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</si>
  <si>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</si>
  <si>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</si>
  <si>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</si>
  <si>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</si>
  <si>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</si>
  <si>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</si>
  <si>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</si>
  <si>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</si>
  <si>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</si>
  <si>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</si>
  <si>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</si>
  <si>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</si>
  <si>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</si>
  <si>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</si>
  <si>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</si>
  <si>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</si>
  <si>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</si>
  <si>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</si>
  <si>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</si>
  <si>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</si>
  <si>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</si>
  <si>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</si>
  <si>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</si>
  <si>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</si>
  <si>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</si>
  <si>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</si>
  <si>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</si>
  <si>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r>
      <t>Справочно: расходы на ремонт, всего (</t>
    </r>
    <r>
      <rPr>
        <sz val="14"/>
        <color rgb="FF0000FF"/>
        <rFont val="Times New Roman"/>
        <family val="1"/>
        <charset val="204"/>
      </rPr>
      <t>пункт 1.1.1.2</t>
    </r>
    <r>
      <rPr>
        <sz val="14"/>
        <color theme="1"/>
        <rFont val="Times New Roman"/>
        <family val="1"/>
        <charset val="204"/>
      </rPr>
      <t xml:space="preserve"> + </t>
    </r>
    <r>
      <rPr>
        <sz val="14"/>
        <color rgb="FF0000FF"/>
        <rFont val="Times New Roman"/>
        <family val="1"/>
        <charset val="204"/>
      </rPr>
      <t>пункт 1.1.2.1</t>
    </r>
    <r>
      <rPr>
        <sz val="14"/>
        <color theme="1"/>
        <rFont val="Times New Roman"/>
        <family val="1"/>
        <charset val="204"/>
      </rPr>
      <t xml:space="preserve"> + </t>
    </r>
    <r>
      <rPr>
        <sz val="14"/>
        <color rgb="FF0000FF"/>
        <rFont val="Times New Roman"/>
        <family val="1"/>
        <charset val="204"/>
      </rPr>
      <t>пункт 1.1.3.1</t>
    </r>
    <r>
      <rPr>
        <sz val="14"/>
        <color theme="1"/>
        <rFont val="Times New Roman"/>
        <family val="1"/>
        <charset val="204"/>
      </rPr>
      <t>)</t>
    </r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</si>
  <si>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</si>
  <si>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</si>
  <si>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</si>
  <si>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</si>
  <si>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</si>
  <si>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</si>
  <si>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</si>
  <si>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</si>
  <si>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</si>
  <si>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</si>
  <si>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</si>
  <si>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</si>
  <si>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</si>
  <si>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</si>
  <si>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</si>
  <si>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</si>
  <si>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</si>
  <si>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</si>
  <si>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</si>
  <si>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</si>
  <si>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</si>
  <si>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</si>
  <si>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</si>
  <si>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</si>
  <si>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</si>
  <si>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</si>
  <si>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</si>
  <si>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</si>
  <si>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</si>
  <si>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</si>
  <si>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</si>
  <si>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</si>
  <si>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</si>
  <si>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</si>
  <si>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</si>
  <si>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1.1.</t>
  </si>
  <si>
    <t>1.1.1.</t>
  </si>
  <si>
    <t>1.1.4.</t>
  </si>
  <si>
    <t>1.1.5.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</si>
  <si>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</si>
  <si>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</si>
  <si>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</si>
  <si>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</si>
  <si>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</si>
  <si>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</si>
  <si>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</si>
  <si>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</si>
  <si>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</si>
  <si>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</si>
  <si>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</si>
  <si>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</si>
  <si>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</si>
  <si>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1.3.</t>
  </si>
  <si>
    <t>7.1.</t>
  </si>
  <si>
    <t>1.1.2.</t>
  </si>
  <si>
    <t>1.1.3.</t>
  </si>
  <si>
    <t>2011 год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</si>
  <si>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</si>
  <si>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</si>
  <si>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</si>
  <si>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</si>
  <si>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</si>
  <si>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</si>
  <si>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</si>
  <si>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</si>
  <si>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</si>
  <si>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</si>
  <si>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</si>
  <si>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</si>
  <si>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</si>
  <si>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</si>
  <si>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</si>
  <si>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</si>
  <si>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</si>
  <si>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</si>
  <si>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</si>
  <si>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 &lt;****&gt;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</si>
  <si>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</si>
  <si>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</si>
  <si>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</si>
  <si>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</si>
  <si>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</si>
  <si>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</si>
  <si>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</si>
  <si>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</si>
  <si>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</si>
  <si>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</si>
  <si>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</si>
  <si>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</si>
  <si>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</si>
  <si>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</si>
  <si>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r>
      <t>Справочно: расходы на ремонт, всего (</t>
    </r>
    <r>
      <rPr>
        <sz val="14"/>
        <color rgb="FF0000FF"/>
        <rFont val="Times New Roman"/>
        <family val="1"/>
        <charset val="204"/>
      </rPr>
      <t>пункт 1.1.1.2</t>
    </r>
    <r>
      <rPr>
        <sz val="14"/>
        <color theme="1"/>
        <rFont val="Times New Roman"/>
        <family val="1"/>
        <charset val="204"/>
      </rPr>
      <t xml:space="preserve"> + </t>
    </r>
    <r>
      <rPr>
        <sz val="14"/>
        <color rgb="FF0000FF"/>
        <rFont val="Times New Roman"/>
        <family val="1"/>
        <charset val="204"/>
      </rPr>
      <t>пункт 1.1.2.1</t>
    </r>
    <r>
      <rPr>
        <sz val="14"/>
        <color theme="1"/>
        <rFont val="Times New Roman"/>
        <family val="1"/>
        <charset val="204"/>
      </rPr>
      <t xml:space="preserve"> + пункт 1.1.3.1)</t>
    </r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</si>
  <si>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</si>
  <si>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</si>
  <si>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в том числе Количество условных единиц по подстанциям на i уровне напряжения</t>
  </si>
  <si>
    <t>Длина линий электропередач, всего, в том числе:</t>
  </si>
  <si>
    <t>1.4.</t>
  </si>
  <si>
    <t>1.4.1.</t>
  </si>
  <si>
    <t>1.5.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</si>
  <si>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</si>
  <si>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1178, за исключением подпунктов 1.1.4.1 - 1.1.4.4.</t>
  </si>
  <si>
    <t>2011г.</t>
  </si>
  <si>
    <t>2012г.</t>
  </si>
  <si>
    <t>2013г.</t>
  </si>
  <si>
    <t>2014г.</t>
  </si>
  <si>
    <t>2015г.</t>
  </si>
  <si>
    <t>2016г.</t>
  </si>
  <si>
    <t>2017г.</t>
  </si>
  <si>
    <t>2018г.</t>
  </si>
  <si>
    <t xml:space="preserve">Форма раскрытия информациит о структуре и объемах затрат на оказание услуг по передаче
электрической энергии сетевыми организациями, регулирование деятельности которых осуществляется методом долгосрочной
индексации необходимой валовой выручки
</t>
  </si>
  <si>
    <t xml:space="preserve">Форма раскрытия информации о структуре и объемах затрат на оказание услуг по передаче
электрической энергии сетевыми организациями, регулирование деятельности которых осуществляется методом экономически
обоснованных расходов (затрат)
</t>
  </si>
  <si>
    <t>x</t>
  </si>
  <si>
    <t>Другие  прочие</t>
  </si>
  <si>
    <t>электроэнергия на хознужды</t>
  </si>
  <si>
    <t>Итого</t>
  </si>
  <si>
    <t>Услуги связи</t>
  </si>
  <si>
    <t>Комунальные услуги</t>
  </si>
  <si>
    <t>Расходы на юридич. и информац. услуги</t>
  </si>
  <si>
    <t>Транспортные услуги</t>
  </si>
  <si>
    <t>Расходы на команд. и представ.</t>
  </si>
  <si>
    <t>Расходы на обеспечение нормальных условий труда  и мер по ТБ</t>
  </si>
  <si>
    <t>Расходы на страхование</t>
  </si>
  <si>
    <t>Другие прочие расходы</t>
  </si>
  <si>
    <t>Электроэнергия на хознужды</t>
  </si>
  <si>
    <t xml:space="preserve"> План 2013 г</t>
  </si>
  <si>
    <t>Факт 2013 г.</t>
  </si>
  <si>
    <t>Теплоэнергия</t>
  </si>
  <si>
    <t>Прочие</t>
  </si>
  <si>
    <t>1.2.12.1</t>
  </si>
  <si>
    <t>1.2.12.2</t>
  </si>
  <si>
    <t>79.62                99.77</t>
  </si>
  <si>
    <t xml:space="preserve">79.63  102.33     </t>
  </si>
  <si>
    <t>222.3    174.09</t>
  </si>
  <si>
    <t xml:space="preserve">в том числе количество условных единиц по линиям электропередач на                                                     СН                                                                                        НН i уровне напряжения  </t>
  </si>
  <si>
    <t>в том числе длина линий электропередач на СН2                                                                                         НН  i  уровне напряжения</t>
  </si>
  <si>
    <t xml:space="preserve">255.19  192.06 </t>
  </si>
  <si>
    <t>в том числе количество условных единиц по подстанциям на i уровне напряжения СН2</t>
  </si>
  <si>
    <t>в том числе трансформаторная мощность подстанций на СН2 i уровне напряжения</t>
  </si>
  <si>
    <t>Павловское МУПП "Энергетик"</t>
  </si>
  <si>
    <t>242,95 189,72</t>
  </si>
  <si>
    <t>Директор Павловского МУПП "Энергетик"                                    В.Н.Якунин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</si>
</sst>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00"/>
  </numFmts>
  <fonts count="16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5">
    <xf numFmtId="0" fontId="0" fillId="0" borderId="0" xfId="0"/>
    <xf numFmtId="16" fontId="2" fillId="0" borderId="3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justify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justify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justify" vertical="center" wrapText="1"/>
    </xf>
    <xf numFmtId="2" fontId="5" fillId="0" borderId="0" xfId="0" applyNumberFormat="1" applyFont="1"/>
    <xf numFmtId="2" fontId="6" fillId="0" borderId="5" xfId="1" applyNumberFormat="1" applyFont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justify" vertical="center" wrapText="1"/>
    </xf>
    <xf numFmtId="2" fontId="8" fillId="0" borderId="0" xfId="0" applyNumberFormat="1" applyFont="1" applyBorder="1" applyAlignment="1">
      <alignment horizontal="center"/>
    </xf>
    <xf numFmtId="0" fontId="4" fillId="0" borderId="12" xfId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16" fontId="2" fillId="0" borderId="12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4" fillId="0" borderId="12" xfId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7" fillId="0" borderId="0" xfId="0" applyNumberFormat="1" applyFont="1"/>
    <xf numFmtId="2" fontId="5" fillId="0" borderId="0" xfId="0" applyNumberFormat="1" applyFont="1" applyAlignment="1">
      <alignment wrapText="1"/>
    </xf>
    <xf numFmtId="2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164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top" wrapText="1"/>
    </xf>
    <xf numFmtId="2" fontId="11" fillId="0" borderId="12" xfId="0" applyNumberFormat="1" applyFont="1" applyBorder="1"/>
    <xf numFmtId="2" fontId="10" fillId="0" borderId="12" xfId="0" applyNumberFormat="1" applyFont="1" applyBorder="1" applyAlignment="1">
      <alignment vertical="center" wrapText="1"/>
    </xf>
    <xf numFmtId="2" fontId="12" fillId="0" borderId="12" xfId="0" applyNumberFormat="1" applyFont="1" applyBorder="1" applyAlignment="1">
      <alignment wrapText="1"/>
    </xf>
    <xf numFmtId="0" fontId="11" fillId="0" borderId="12" xfId="0" applyFont="1" applyBorder="1"/>
    <xf numFmtId="0" fontId="13" fillId="0" borderId="12" xfId="0" applyFont="1" applyBorder="1"/>
    <xf numFmtId="0" fontId="12" fillId="0" borderId="12" xfId="0" applyFont="1" applyBorder="1" applyAlignment="1">
      <alignment wrapText="1"/>
    </xf>
    <xf numFmtId="0" fontId="11" fillId="0" borderId="12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 wrapText="1"/>
    </xf>
    <xf numFmtId="0" fontId="11" fillId="2" borderId="12" xfId="0" applyFont="1" applyFill="1" applyBorder="1"/>
    <xf numFmtId="2" fontId="11" fillId="2" borderId="12" xfId="0" applyNumberFormat="1" applyFont="1" applyFill="1" applyBorder="1"/>
    <xf numFmtId="0" fontId="14" fillId="0" borderId="12" xfId="0" applyFont="1" applyBorder="1" applyAlignment="1">
      <alignment vertical="top" wrapText="1"/>
    </xf>
    <xf numFmtId="2" fontId="10" fillId="0" borderId="12" xfId="0" applyNumberFormat="1" applyFont="1" applyBorder="1"/>
    <xf numFmtId="2" fontId="12" fillId="0" borderId="12" xfId="0" applyNumberFormat="1" applyFont="1" applyBorder="1" applyAlignment="1">
      <alignment horizont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vertical="top" wrapText="1"/>
    </xf>
    <xf numFmtId="0" fontId="12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12" fillId="2" borderId="12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2" fontId="10" fillId="2" borderId="12" xfId="0" applyNumberFormat="1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center" wrapText="1"/>
    </xf>
    <xf numFmtId="2" fontId="10" fillId="2" borderId="12" xfId="0" applyNumberFormat="1" applyFont="1" applyFill="1" applyBorder="1"/>
    <xf numFmtId="0" fontId="10" fillId="0" borderId="12" xfId="0" applyFont="1" applyBorder="1" applyAlignment="1">
      <alignment horizontal="center"/>
    </xf>
    <xf numFmtId="0" fontId="10" fillId="0" borderId="12" xfId="0" applyFont="1" applyBorder="1"/>
    <xf numFmtId="2" fontId="10" fillId="2" borderId="12" xfId="0" applyNumberFormat="1" applyFont="1" applyFill="1" applyBorder="1" applyAlignment="1">
      <alignment horizontal="center" vertical="center" wrapText="1"/>
    </xf>
    <xf numFmtId="166" fontId="10" fillId="0" borderId="13" xfId="0" applyNumberFormat="1" applyFont="1" applyBorder="1" applyAlignment="1">
      <alignment horizontal="center" vertical="center" wrapText="1"/>
    </xf>
    <xf numFmtId="166" fontId="10" fillId="0" borderId="14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vertical="center" wrapText="1"/>
    </xf>
    <xf numFmtId="2" fontId="10" fillId="0" borderId="12" xfId="0" applyNumberFormat="1" applyFont="1" applyBorder="1" applyAlignment="1">
      <alignment vertical="center" wrapText="1"/>
    </xf>
    <xf numFmtId="165" fontId="10" fillId="2" borderId="12" xfId="0" applyNumberFormat="1" applyFont="1" applyFill="1" applyBorder="1" applyAlignment="1">
      <alignment horizontal="center" vertical="center" wrapText="1"/>
    </xf>
    <xf numFmtId="2" fontId="10" fillId="2" borderId="12" xfId="0" applyNumberFormat="1" applyFont="1" applyFill="1" applyBorder="1" applyAlignment="1">
      <alignment vertical="center" wrapText="1"/>
    </xf>
    <xf numFmtId="165" fontId="10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 wrapText="1"/>
    </xf>
    <xf numFmtId="2" fontId="6" fillId="0" borderId="3" xfId="1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66" fontId="10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/>
    </xf>
    <xf numFmtId="16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2" fontId="1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4" fillId="0" borderId="12" xfId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0" fontId="10" fillId="0" borderId="12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295"/>
  <sheetViews>
    <sheetView tabSelected="1" zoomScale="70" zoomScaleNormal="70" workbookViewId="0">
      <pane xSplit="7" topLeftCell="S1" activePane="topRight" state="frozen"/>
      <selection pane="topRight" activeCell="X58" sqref="X58"/>
    </sheetView>
  </sheetViews>
  <sheetFormatPr defaultColWidth="8.7109375" defaultRowHeight="15"/>
  <cols>
    <col min="1" max="1" width="8.7109375" style="10"/>
    <col min="2" max="2" width="10.85546875" style="10" customWidth="1"/>
    <col min="3" max="3" width="51.85546875" style="10" customWidth="1"/>
    <col min="4" max="4" width="8.7109375" style="10"/>
    <col min="5" max="5" width="12.28515625" style="10" customWidth="1"/>
    <col min="6" max="6" width="12.5703125" style="10" customWidth="1"/>
    <col min="7" max="7" width="22.5703125" style="10" customWidth="1"/>
    <col min="8" max="8" width="11.140625" style="10" customWidth="1"/>
    <col min="9" max="9" width="11.42578125" style="10" customWidth="1"/>
    <col min="10" max="10" width="18.7109375" style="10" customWidth="1"/>
    <col min="11" max="11" width="12.42578125" style="10" customWidth="1"/>
    <col min="12" max="12" width="11.42578125" style="10" customWidth="1"/>
    <col min="13" max="13" width="19.5703125" style="10" customWidth="1"/>
    <col min="14" max="14" width="11.42578125" style="10" customWidth="1"/>
    <col min="15" max="15" width="13.42578125" style="10" customWidth="1"/>
    <col min="16" max="16" width="16.42578125" style="10" customWidth="1"/>
    <col min="17" max="17" width="13.28515625" style="10" customWidth="1"/>
    <col min="18" max="18" width="12.28515625" style="10" customWidth="1"/>
    <col min="19" max="19" width="16.7109375" style="10" customWidth="1"/>
    <col min="20" max="20" width="11.140625" style="10" customWidth="1"/>
    <col min="21" max="21" width="12.5703125" style="10" customWidth="1"/>
    <col min="22" max="22" width="16" style="10" customWidth="1"/>
    <col min="23" max="23" width="13" style="10" customWidth="1"/>
    <col min="24" max="24" width="12.140625" style="10" customWidth="1"/>
    <col min="25" max="25" width="16" style="10" customWidth="1"/>
    <col min="26" max="26" width="12.85546875" style="10" customWidth="1"/>
    <col min="27" max="27" width="14.28515625" style="10" customWidth="1"/>
    <col min="28" max="28" width="15.85546875" style="10" customWidth="1"/>
    <col min="29" max="16384" width="8.7109375" style="10"/>
  </cols>
  <sheetData>
    <row r="2" spans="2:28" ht="66.95" customHeight="1">
      <c r="B2" s="87" t="s">
        <v>160</v>
      </c>
      <c r="C2" s="87"/>
      <c r="D2" s="87"/>
      <c r="E2" s="87"/>
      <c r="F2" s="87"/>
      <c r="G2" s="87"/>
    </row>
    <row r="3" spans="2:28" ht="24" customHeight="1">
      <c r="B3" s="85" t="s">
        <v>189</v>
      </c>
      <c r="C3" s="85"/>
      <c r="D3" s="85"/>
      <c r="E3" s="85"/>
      <c r="F3" s="85"/>
      <c r="G3" s="85"/>
    </row>
    <row r="4" spans="2:28">
      <c r="B4" s="86"/>
      <c r="C4" s="86"/>
      <c r="D4" s="86"/>
      <c r="E4" s="86"/>
      <c r="F4" s="86"/>
      <c r="G4" s="86"/>
    </row>
    <row r="5" spans="2:28" ht="15.75" thickBot="1"/>
    <row r="6" spans="2:28" ht="18.600000000000001" customHeight="1" thickBot="1">
      <c r="B6" s="92" t="s">
        <v>0</v>
      </c>
      <c r="C6" s="92" t="s">
        <v>1</v>
      </c>
      <c r="D6" s="92" t="s">
        <v>2</v>
      </c>
      <c r="E6" s="88" t="s">
        <v>107</v>
      </c>
      <c r="F6" s="89"/>
      <c r="G6" s="90" t="s">
        <v>3</v>
      </c>
      <c r="H6" s="88" t="s">
        <v>108</v>
      </c>
      <c r="I6" s="89"/>
      <c r="J6" s="90" t="s">
        <v>3</v>
      </c>
      <c r="K6" s="88" t="s">
        <v>109</v>
      </c>
      <c r="L6" s="89"/>
      <c r="M6" s="90" t="s">
        <v>3</v>
      </c>
      <c r="N6" s="88" t="s">
        <v>110</v>
      </c>
      <c r="O6" s="89"/>
      <c r="P6" s="90" t="s">
        <v>3</v>
      </c>
      <c r="Q6" s="88" t="s">
        <v>111</v>
      </c>
      <c r="R6" s="89"/>
      <c r="S6" s="90" t="s">
        <v>3</v>
      </c>
      <c r="T6" s="88" t="s">
        <v>112</v>
      </c>
      <c r="U6" s="89"/>
      <c r="V6" s="90" t="s">
        <v>3</v>
      </c>
      <c r="W6" s="88" t="s">
        <v>113</v>
      </c>
      <c r="X6" s="89"/>
      <c r="Y6" s="90" t="s">
        <v>3</v>
      </c>
      <c r="Z6" s="88" t="s">
        <v>114</v>
      </c>
      <c r="AA6" s="89"/>
      <c r="AB6" s="90" t="s">
        <v>3</v>
      </c>
    </row>
    <row r="7" spans="2:28" ht="15.75" thickBot="1">
      <c r="B7" s="93"/>
      <c r="C7" s="93"/>
      <c r="D7" s="93"/>
      <c r="E7" s="11" t="s">
        <v>4</v>
      </c>
      <c r="F7" s="11" t="s">
        <v>5</v>
      </c>
      <c r="G7" s="91"/>
      <c r="H7" s="11" t="s">
        <v>4</v>
      </c>
      <c r="I7" s="11" t="s">
        <v>5</v>
      </c>
      <c r="J7" s="91"/>
      <c r="K7" s="11" t="s">
        <v>4</v>
      </c>
      <c r="L7" s="11" t="s">
        <v>5</v>
      </c>
      <c r="M7" s="91"/>
      <c r="N7" s="11" t="s">
        <v>4</v>
      </c>
      <c r="O7" s="11" t="s">
        <v>5</v>
      </c>
      <c r="P7" s="91"/>
      <c r="Q7" s="11" t="s">
        <v>4</v>
      </c>
      <c r="R7" s="11" t="s">
        <v>5</v>
      </c>
      <c r="S7" s="91"/>
      <c r="T7" s="11" t="s">
        <v>4</v>
      </c>
      <c r="U7" s="11" t="s">
        <v>5</v>
      </c>
      <c r="V7" s="91"/>
      <c r="W7" s="11" t="s">
        <v>4</v>
      </c>
      <c r="X7" s="11" t="s">
        <v>5</v>
      </c>
      <c r="Y7" s="91"/>
      <c r="Z7" s="11" t="s">
        <v>4</v>
      </c>
      <c r="AA7" s="11" t="s">
        <v>5</v>
      </c>
      <c r="AB7" s="91"/>
    </row>
    <row r="8" spans="2:28" ht="45" customHeight="1" thickBot="1">
      <c r="B8" s="5" t="s">
        <v>6</v>
      </c>
      <c r="C8" s="2" t="s">
        <v>7</v>
      </c>
      <c r="D8" s="3" t="s">
        <v>8</v>
      </c>
      <c r="E8" s="31" t="s">
        <v>8</v>
      </c>
      <c r="F8" s="31" t="s">
        <v>8</v>
      </c>
      <c r="G8" s="31" t="s">
        <v>8</v>
      </c>
      <c r="H8" s="31" t="s">
        <v>8</v>
      </c>
      <c r="I8" s="31" t="s">
        <v>8</v>
      </c>
      <c r="J8" s="31" t="s">
        <v>8</v>
      </c>
      <c r="K8" s="31" t="s">
        <v>8</v>
      </c>
      <c r="L8" s="31" t="s">
        <v>8</v>
      </c>
      <c r="M8" s="31" t="s">
        <v>8</v>
      </c>
      <c r="N8" s="31" t="s">
        <v>8</v>
      </c>
      <c r="O8" s="31" t="s">
        <v>8</v>
      </c>
      <c r="P8" s="31" t="s">
        <v>8</v>
      </c>
      <c r="Q8" s="31" t="s">
        <v>8</v>
      </c>
      <c r="R8" s="31" t="s">
        <v>8</v>
      </c>
      <c r="S8" s="31" t="s">
        <v>8</v>
      </c>
      <c r="T8" s="31" t="s">
        <v>8</v>
      </c>
      <c r="U8" s="31" t="s">
        <v>8</v>
      </c>
      <c r="V8" s="31" t="s">
        <v>8</v>
      </c>
      <c r="W8" s="31" t="s">
        <v>8</v>
      </c>
      <c r="X8" s="31" t="s">
        <v>8</v>
      </c>
      <c r="Y8" s="31" t="s">
        <v>8</v>
      </c>
      <c r="Z8" s="31" t="s">
        <v>8</v>
      </c>
      <c r="AA8" s="31" t="s">
        <v>8</v>
      </c>
      <c r="AB8" s="31" t="s">
        <v>8</v>
      </c>
    </row>
    <row r="9" spans="2:28" ht="45" customHeight="1" thickBot="1">
      <c r="B9" s="5">
        <v>1</v>
      </c>
      <c r="C9" s="2" t="s">
        <v>9</v>
      </c>
      <c r="D9" s="30" t="s">
        <v>10</v>
      </c>
      <c r="E9" s="28"/>
      <c r="F9" s="28"/>
      <c r="G9" s="28"/>
      <c r="H9" s="42">
        <f>H10+H24+H32</f>
        <v>18359.170000000002</v>
      </c>
      <c r="I9" s="42">
        <f>I10+I24</f>
        <v>21115.250000000004</v>
      </c>
      <c r="J9" s="43"/>
      <c r="K9" s="42">
        <f>K10+K24</f>
        <v>21101.690000000002</v>
      </c>
      <c r="L9" s="42">
        <f>L10+L24</f>
        <v>23588.932000000001</v>
      </c>
      <c r="M9" s="43"/>
      <c r="N9" s="44">
        <f>N10+N24+N40</f>
        <v>23041.52</v>
      </c>
      <c r="O9" s="44">
        <f>O10+O24+O40</f>
        <v>20719.440000000002</v>
      </c>
      <c r="P9" s="43"/>
      <c r="Q9" s="32">
        <f>Q10+Q24+Q40</f>
        <v>28455.200000000004</v>
      </c>
      <c r="R9" s="33">
        <v>25816.03</v>
      </c>
      <c r="S9" s="43"/>
      <c r="T9" s="32">
        <f>T10+T24+T40</f>
        <v>30282.639999999999</v>
      </c>
      <c r="U9" s="32">
        <f>U10+U24+U40</f>
        <v>23514.42</v>
      </c>
      <c r="V9" s="43"/>
      <c r="W9" s="32">
        <f>W10+W24+W40</f>
        <v>29010.239999999998</v>
      </c>
      <c r="X9" s="32">
        <f>X10+X24+X40</f>
        <v>28028.59</v>
      </c>
      <c r="Y9" s="43"/>
      <c r="Z9" s="32">
        <f>Z10+Z24+Z40</f>
        <v>25582.9</v>
      </c>
      <c r="AA9" s="43"/>
      <c r="AB9" s="43"/>
    </row>
    <row r="10" spans="2:28" ht="45" customHeight="1" thickBot="1">
      <c r="B10" s="5" t="s">
        <v>86</v>
      </c>
      <c r="C10" s="2" t="s">
        <v>11</v>
      </c>
      <c r="D10" s="30" t="s">
        <v>10</v>
      </c>
      <c r="E10" s="28"/>
      <c r="F10" s="28"/>
      <c r="G10" s="28"/>
      <c r="H10" s="45">
        <f>H11+H16+H18</f>
        <v>13528.630000000001</v>
      </c>
      <c r="I10" s="45">
        <f>I11+I16+I18</f>
        <v>15640.750000000002</v>
      </c>
      <c r="J10" s="43"/>
      <c r="K10" s="72">
        <f>K11+K16+K18</f>
        <v>15283.26</v>
      </c>
      <c r="L10" s="72">
        <f>L11+L16+L18</f>
        <v>17680.57</v>
      </c>
      <c r="M10" s="43"/>
      <c r="N10" s="47">
        <f>N11+N16+N18</f>
        <v>15977.119999999999</v>
      </c>
      <c r="O10" s="47">
        <f>O11+O16+O18</f>
        <v>15309.32</v>
      </c>
      <c r="P10" s="43"/>
      <c r="Q10" s="32">
        <f>Q11+Q16+Q18-0.01</f>
        <v>18755.780000000002</v>
      </c>
      <c r="R10" s="33">
        <f>R11+R16+R18</f>
        <v>18969.46</v>
      </c>
      <c r="S10" s="43"/>
      <c r="T10" s="32">
        <f>T11+T16+T18</f>
        <v>20541.96</v>
      </c>
      <c r="U10" s="32">
        <f>U11+U16+U18</f>
        <v>16507.23</v>
      </c>
      <c r="V10" s="43"/>
      <c r="W10" s="43">
        <f>W11+W16+W18</f>
        <v>20892.64</v>
      </c>
      <c r="X10" s="43">
        <f>X11+X16+X18</f>
        <v>20437.95</v>
      </c>
      <c r="Y10" s="43"/>
      <c r="Z10" s="43">
        <f>Z11+Z16+Z18</f>
        <v>21158.09</v>
      </c>
      <c r="AA10" s="43"/>
      <c r="AB10" s="43"/>
    </row>
    <row r="11" spans="2:28" ht="45" customHeight="1" thickBot="1">
      <c r="B11" s="5" t="s">
        <v>87</v>
      </c>
      <c r="C11" s="2" t="s">
        <v>12</v>
      </c>
      <c r="D11" s="30" t="s">
        <v>10</v>
      </c>
      <c r="E11" s="28"/>
      <c r="F11" s="28"/>
      <c r="G11" s="28"/>
      <c r="H11" s="45">
        <v>2915.73</v>
      </c>
      <c r="I11" s="48">
        <f>I12+I13</f>
        <v>4564.96</v>
      </c>
      <c r="J11" s="43"/>
      <c r="K11" s="45">
        <v>3091.55</v>
      </c>
      <c r="L11" s="42">
        <f>L12+L13+L14</f>
        <v>5202.6399999999994</v>
      </c>
      <c r="M11" s="43"/>
      <c r="N11" s="47">
        <v>3231.91</v>
      </c>
      <c r="O11" s="47">
        <f>O12+O13+O14</f>
        <v>3434.23</v>
      </c>
      <c r="P11" s="43"/>
      <c r="Q11" s="34">
        <f>Q12+Q13</f>
        <v>4670.6100000000006</v>
      </c>
      <c r="R11" s="34">
        <v>5440.53</v>
      </c>
      <c r="S11" s="43"/>
      <c r="T11" s="35">
        <f>T12+T13</f>
        <v>5115.3999999999996</v>
      </c>
      <c r="U11" s="35">
        <f>U12+U13</f>
        <v>2440.63</v>
      </c>
      <c r="V11" s="43"/>
      <c r="W11" s="43">
        <f>W12+W13</f>
        <v>5202.7299999999996</v>
      </c>
      <c r="X11" s="43">
        <f>X12+X13</f>
        <v>3575.9700000000003</v>
      </c>
      <c r="Y11" s="43"/>
      <c r="Z11" s="43">
        <f>Z12+Z13</f>
        <v>5268.84</v>
      </c>
      <c r="AA11" s="43"/>
      <c r="AB11" s="43"/>
    </row>
    <row r="12" spans="2:28" ht="45" customHeight="1" thickBot="1">
      <c r="B12" s="5" t="s">
        <v>13</v>
      </c>
      <c r="C12" s="2" t="s">
        <v>14</v>
      </c>
      <c r="D12" s="30" t="s">
        <v>10</v>
      </c>
      <c r="E12" s="28"/>
      <c r="F12" s="28"/>
      <c r="G12" s="28"/>
      <c r="H12" s="45"/>
      <c r="I12" s="48">
        <v>1386.8</v>
      </c>
      <c r="J12" s="43"/>
      <c r="K12" s="45">
        <v>3091.55</v>
      </c>
      <c r="L12" s="42">
        <v>1215.31</v>
      </c>
      <c r="M12" s="43"/>
      <c r="N12" s="47"/>
      <c r="O12" s="47">
        <v>2447.4</v>
      </c>
      <c r="P12" s="43"/>
      <c r="Q12" s="34">
        <v>1217.0999999999999</v>
      </c>
      <c r="R12" s="34">
        <v>2176.58</v>
      </c>
      <c r="S12" s="43"/>
      <c r="T12" s="35">
        <v>1333</v>
      </c>
      <c r="U12" s="49">
        <v>1877.69</v>
      </c>
      <c r="V12" s="43"/>
      <c r="W12" s="43">
        <v>1355.76</v>
      </c>
      <c r="X12" s="43">
        <v>1418.18</v>
      </c>
      <c r="Y12" s="43"/>
      <c r="Z12" s="50">
        <v>1372.99</v>
      </c>
      <c r="AA12" s="43"/>
      <c r="AB12" s="43"/>
    </row>
    <row r="13" spans="2:28" ht="45" customHeight="1" thickBot="1">
      <c r="B13" s="5" t="s">
        <v>15</v>
      </c>
      <c r="C13" s="2" t="s">
        <v>16</v>
      </c>
      <c r="D13" s="30" t="s">
        <v>10</v>
      </c>
      <c r="E13" s="28"/>
      <c r="F13" s="28"/>
      <c r="G13" s="28"/>
      <c r="H13" s="45">
        <v>2915.73</v>
      </c>
      <c r="I13" s="48">
        <v>3178.16</v>
      </c>
      <c r="J13" s="43"/>
      <c r="K13" s="51">
        <v>3091.55</v>
      </c>
      <c r="L13" s="52">
        <v>3945.25</v>
      </c>
      <c r="M13" s="43"/>
      <c r="N13" s="47">
        <v>3231.91</v>
      </c>
      <c r="O13" s="47">
        <v>838.38</v>
      </c>
      <c r="P13" s="43"/>
      <c r="Q13" s="34">
        <v>3453.51</v>
      </c>
      <c r="R13" s="34">
        <v>3263.95</v>
      </c>
      <c r="S13" s="43"/>
      <c r="T13" s="34">
        <v>3782.4</v>
      </c>
      <c r="U13" s="36">
        <v>562.94000000000005</v>
      </c>
      <c r="V13" s="43"/>
      <c r="W13" s="43">
        <v>3846.97</v>
      </c>
      <c r="X13" s="43">
        <v>2157.79</v>
      </c>
      <c r="Y13" s="43"/>
      <c r="Z13" s="50">
        <v>3895.85</v>
      </c>
      <c r="AA13" s="43"/>
      <c r="AB13" s="43"/>
    </row>
    <row r="14" spans="2:28" ht="110.25" customHeight="1" thickBot="1">
      <c r="B14" s="5" t="s">
        <v>17</v>
      </c>
      <c r="C14" s="2" t="s">
        <v>18</v>
      </c>
      <c r="D14" s="30" t="s">
        <v>10</v>
      </c>
      <c r="E14" s="28"/>
      <c r="F14" s="28"/>
      <c r="G14" s="28"/>
      <c r="H14" s="45"/>
      <c r="I14" s="48"/>
      <c r="J14" s="43"/>
      <c r="K14" s="45"/>
      <c r="L14" s="45">
        <v>42.08</v>
      </c>
      <c r="M14" s="43"/>
      <c r="N14" s="47"/>
      <c r="O14" s="47">
        <v>148.44999999999999</v>
      </c>
      <c r="P14" s="43"/>
      <c r="Q14" s="53"/>
      <c r="R14" s="53"/>
      <c r="S14" s="43"/>
      <c r="T14" s="53"/>
      <c r="U14" s="53"/>
      <c r="V14" s="43"/>
      <c r="W14" s="43"/>
      <c r="X14" s="43"/>
      <c r="Y14" s="43"/>
      <c r="Z14" s="43"/>
      <c r="AA14" s="43"/>
      <c r="AB14" s="43"/>
    </row>
    <row r="15" spans="2:28" ht="45" customHeight="1" thickBot="1">
      <c r="B15" s="5" t="s">
        <v>19</v>
      </c>
      <c r="C15" s="2" t="s">
        <v>20</v>
      </c>
      <c r="D15" s="30" t="s">
        <v>10</v>
      </c>
      <c r="E15" s="28"/>
      <c r="F15" s="28"/>
      <c r="G15" s="28"/>
      <c r="H15" s="45"/>
      <c r="I15" s="45"/>
      <c r="J15" s="43"/>
      <c r="K15" s="46"/>
      <c r="L15" s="45"/>
      <c r="M15" s="43"/>
      <c r="N15" s="47"/>
      <c r="O15" s="47"/>
      <c r="P15" s="43"/>
      <c r="Q15" s="53"/>
      <c r="R15" s="53"/>
      <c r="S15" s="43"/>
      <c r="T15" s="53"/>
      <c r="U15" s="53"/>
      <c r="V15" s="43"/>
      <c r="W15" s="43"/>
      <c r="X15" s="43"/>
      <c r="Y15" s="43"/>
      <c r="Z15" s="43"/>
      <c r="AA15" s="43"/>
      <c r="AB15" s="43"/>
    </row>
    <row r="16" spans="2:28" ht="45" customHeight="1" thickBot="1">
      <c r="B16" s="5" t="s">
        <v>105</v>
      </c>
      <c r="C16" s="2" t="s">
        <v>21</v>
      </c>
      <c r="D16" s="30" t="s">
        <v>10</v>
      </c>
      <c r="E16" s="28"/>
      <c r="F16" s="28"/>
      <c r="G16" s="28"/>
      <c r="H16" s="45">
        <f>9647.29</f>
        <v>9647.2900000000009</v>
      </c>
      <c r="I16" s="45">
        <v>9512.5300000000007</v>
      </c>
      <c r="J16" s="43"/>
      <c r="K16" s="48">
        <v>10229.02</v>
      </c>
      <c r="L16" s="48">
        <v>10299.77</v>
      </c>
      <c r="M16" s="43"/>
      <c r="N16" s="47">
        <v>10693.42</v>
      </c>
      <c r="O16" s="47">
        <v>9807.4</v>
      </c>
      <c r="P16" s="43"/>
      <c r="Q16" s="34">
        <v>11426.64</v>
      </c>
      <c r="R16" s="34">
        <v>11953.61</v>
      </c>
      <c r="S16" s="43"/>
      <c r="T16" s="34">
        <v>12514.85</v>
      </c>
      <c r="U16" s="34">
        <v>12357.57</v>
      </c>
      <c r="V16" s="43"/>
      <c r="W16" s="43">
        <v>12728.48</v>
      </c>
      <c r="X16" s="43">
        <v>15004.78</v>
      </c>
      <c r="Y16" s="43"/>
      <c r="Z16" s="50">
        <v>12890.21</v>
      </c>
      <c r="AA16" s="43"/>
      <c r="AB16" s="43"/>
    </row>
    <row r="17" spans="2:28" ht="45" customHeight="1" thickBot="1">
      <c r="B17" s="5" t="s">
        <v>22</v>
      </c>
      <c r="C17" s="2" t="s">
        <v>20</v>
      </c>
      <c r="D17" s="30" t="s">
        <v>10</v>
      </c>
      <c r="E17" s="28"/>
      <c r="F17" s="28"/>
      <c r="G17" s="28"/>
      <c r="H17" s="45"/>
      <c r="I17" s="45"/>
      <c r="J17" s="43"/>
      <c r="K17" s="45"/>
      <c r="L17" s="42"/>
      <c r="M17" s="43"/>
      <c r="N17" s="47"/>
      <c r="O17" s="47"/>
      <c r="P17" s="43"/>
      <c r="Q17" s="53"/>
      <c r="R17" s="53"/>
      <c r="S17" s="43"/>
      <c r="T17" s="53"/>
      <c r="U17" s="53"/>
      <c r="V17" s="43"/>
      <c r="W17" s="43"/>
      <c r="X17" s="43"/>
      <c r="Y17" s="43"/>
      <c r="Z17" s="43"/>
      <c r="AA17" s="43"/>
      <c r="AB17" s="43"/>
    </row>
    <row r="18" spans="2:28" ht="45" customHeight="1" thickBot="1">
      <c r="B18" s="5" t="s">
        <v>106</v>
      </c>
      <c r="C18" s="2" t="s">
        <v>23</v>
      </c>
      <c r="D18" s="30" t="s">
        <v>10</v>
      </c>
      <c r="E18" s="28"/>
      <c r="F18" s="28"/>
      <c r="G18" s="28"/>
      <c r="H18" s="45">
        <v>965.61</v>
      </c>
      <c r="I18" s="45">
        <v>1563.26</v>
      </c>
      <c r="J18" s="43"/>
      <c r="K18" s="71">
        <f>K19+K21</f>
        <v>1962.69</v>
      </c>
      <c r="L18" s="72">
        <v>2178.16</v>
      </c>
      <c r="M18" s="43"/>
      <c r="N18" s="47">
        <f>N19+N21</f>
        <v>2051.79</v>
      </c>
      <c r="O18" s="47">
        <v>2067.69</v>
      </c>
      <c r="P18" s="43"/>
      <c r="Q18" s="34">
        <v>2658.54</v>
      </c>
      <c r="R18" s="34">
        <v>1575.32</v>
      </c>
      <c r="S18" s="43"/>
      <c r="T18" s="34">
        <f>T19+T20+T21</f>
        <v>2911.71</v>
      </c>
      <c r="U18" s="34">
        <f>U19+U20+U21</f>
        <v>1709.03</v>
      </c>
      <c r="V18" s="43"/>
      <c r="W18" s="43">
        <f>W19+W20+W21</f>
        <v>2961.4300000000003</v>
      </c>
      <c r="X18" s="50">
        <f>X19+X20+X21</f>
        <v>1857.2</v>
      </c>
      <c r="Y18" s="43"/>
      <c r="Z18" s="43">
        <f>Z19+Z20+Z21</f>
        <v>2999.04</v>
      </c>
      <c r="AA18" s="43"/>
      <c r="AB18" s="43"/>
    </row>
    <row r="19" spans="2:28" ht="45" customHeight="1" thickBot="1">
      <c r="B19" s="5" t="s">
        <v>24</v>
      </c>
      <c r="C19" s="2" t="s">
        <v>25</v>
      </c>
      <c r="D19" s="30" t="s">
        <v>10</v>
      </c>
      <c r="E19" s="28"/>
      <c r="F19" s="28"/>
      <c r="G19" s="28"/>
      <c r="H19" s="45"/>
      <c r="I19" s="45"/>
      <c r="J19" s="43"/>
      <c r="K19" s="48">
        <v>938.85</v>
      </c>
      <c r="L19" s="45"/>
      <c r="M19" s="43"/>
      <c r="N19" s="47">
        <v>981.47</v>
      </c>
      <c r="O19" s="47"/>
      <c r="P19" s="43"/>
      <c r="Q19" s="34">
        <v>1048.77</v>
      </c>
      <c r="R19" s="53"/>
      <c r="S19" s="43"/>
      <c r="T19" s="34">
        <v>1148.6500000000001</v>
      </c>
      <c r="U19" s="53"/>
      <c r="V19" s="43"/>
      <c r="W19" s="43">
        <v>1168.26</v>
      </c>
      <c r="X19" s="43"/>
      <c r="Y19" s="43"/>
      <c r="Z19" s="43">
        <v>1183.0999999999999</v>
      </c>
      <c r="AA19" s="43"/>
      <c r="AB19" s="43"/>
    </row>
    <row r="20" spans="2:28" ht="45" customHeight="1" thickBot="1">
      <c r="B20" s="5" t="s">
        <v>26</v>
      </c>
      <c r="C20" s="2" t="s">
        <v>27</v>
      </c>
      <c r="D20" s="30" t="s">
        <v>10</v>
      </c>
      <c r="E20" s="28"/>
      <c r="F20" s="28"/>
      <c r="G20" s="28"/>
      <c r="H20" s="45"/>
      <c r="I20" s="45"/>
      <c r="J20" s="43"/>
      <c r="K20" s="46"/>
      <c r="L20" s="46"/>
      <c r="M20" s="43"/>
      <c r="N20" s="54"/>
      <c r="O20" s="47"/>
      <c r="P20" s="43"/>
      <c r="Q20" s="34">
        <v>2.21</v>
      </c>
      <c r="R20" s="53"/>
      <c r="S20" s="43"/>
      <c r="T20" s="34">
        <v>2.42</v>
      </c>
      <c r="U20" s="34">
        <v>148.49</v>
      </c>
      <c r="V20" s="43"/>
      <c r="W20" s="43">
        <v>2.4700000000000002</v>
      </c>
      <c r="X20" s="43"/>
      <c r="Y20" s="43"/>
      <c r="Z20" s="43">
        <v>2.5</v>
      </c>
      <c r="AA20" s="43"/>
      <c r="AB20" s="43"/>
    </row>
    <row r="21" spans="2:28" ht="45" customHeight="1" thickBot="1">
      <c r="B21" s="5" t="s">
        <v>28</v>
      </c>
      <c r="C21" s="12" t="s">
        <v>29</v>
      </c>
      <c r="D21" s="30" t="s">
        <v>10</v>
      </c>
      <c r="E21" s="28"/>
      <c r="F21" s="28"/>
      <c r="G21" s="28"/>
      <c r="H21" s="45"/>
      <c r="I21" s="45"/>
      <c r="J21" s="43"/>
      <c r="K21" s="48">
        <v>1023.84</v>
      </c>
      <c r="L21" s="72">
        <v>2178.16</v>
      </c>
      <c r="M21" s="43"/>
      <c r="N21" s="47">
        <v>1070.32</v>
      </c>
      <c r="O21" s="47">
        <v>2067.69</v>
      </c>
      <c r="P21" s="43"/>
      <c r="Q21" s="34">
        <v>1607.56</v>
      </c>
      <c r="R21" s="34">
        <v>1575.32</v>
      </c>
      <c r="S21" s="43"/>
      <c r="T21" s="37">
        <v>1760.64</v>
      </c>
      <c r="U21" s="34">
        <v>1560.54</v>
      </c>
      <c r="V21" s="43"/>
      <c r="W21" s="43">
        <v>1790.7</v>
      </c>
      <c r="X21" s="50">
        <v>1857.2</v>
      </c>
      <c r="Y21" s="43"/>
      <c r="Z21" s="43">
        <v>1813.44</v>
      </c>
      <c r="AA21" s="43"/>
      <c r="AB21" s="43"/>
    </row>
    <row r="22" spans="2:28" ht="46.5" customHeight="1" thickBot="1">
      <c r="B22" s="7" t="s">
        <v>88</v>
      </c>
      <c r="C22" s="2" t="s">
        <v>30</v>
      </c>
      <c r="D22" s="30" t="s">
        <v>10</v>
      </c>
      <c r="E22" s="28"/>
      <c r="F22" s="28"/>
      <c r="G22" s="28"/>
      <c r="H22" s="45">
        <v>0</v>
      </c>
      <c r="I22" s="45"/>
      <c r="J22" s="43"/>
      <c r="K22" s="42"/>
      <c r="L22" s="45"/>
      <c r="M22" s="43"/>
      <c r="N22" s="47"/>
      <c r="O22" s="47"/>
      <c r="P22" s="43"/>
      <c r="Q22" s="53"/>
      <c r="R22" s="53"/>
      <c r="S22" s="43"/>
      <c r="T22" s="53"/>
      <c r="U22" s="53"/>
      <c r="V22" s="43"/>
      <c r="W22" s="43"/>
      <c r="X22" s="43"/>
      <c r="Y22" s="43"/>
      <c r="Z22" s="43"/>
      <c r="AA22" s="43"/>
      <c r="AB22" s="43"/>
    </row>
    <row r="23" spans="2:28" ht="45" customHeight="1" thickBot="1">
      <c r="B23" s="7" t="s">
        <v>89</v>
      </c>
      <c r="C23" s="2" t="s">
        <v>31</v>
      </c>
      <c r="D23" s="30" t="s">
        <v>10</v>
      </c>
      <c r="E23" s="28"/>
      <c r="F23" s="28"/>
      <c r="G23" s="28"/>
      <c r="H23" s="45"/>
      <c r="I23" s="45"/>
      <c r="J23" s="43"/>
      <c r="K23" s="46"/>
      <c r="L23" s="46"/>
      <c r="M23" s="43"/>
      <c r="N23" s="47"/>
      <c r="O23" s="47"/>
      <c r="P23" s="43"/>
      <c r="Q23" s="53"/>
      <c r="R23" s="53"/>
      <c r="S23" s="43"/>
      <c r="T23" s="53"/>
      <c r="U23" s="53"/>
      <c r="V23" s="43"/>
      <c r="W23" s="43"/>
      <c r="X23" s="43"/>
      <c r="Y23" s="43"/>
      <c r="Z23" s="43"/>
      <c r="AA23" s="43"/>
      <c r="AB23" s="43"/>
    </row>
    <row r="24" spans="2:28" ht="45" customHeight="1" thickBot="1">
      <c r="B24" s="1" t="s">
        <v>90</v>
      </c>
      <c r="C24" s="2" t="s">
        <v>32</v>
      </c>
      <c r="D24" s="30" t="s">
        <v>10</v>
      </c>
      <c r="E24" s="28"/>
      <c r="F24" s="28"/>
      <c r="G24" s="28"/>
      <c r="H24" s="45">
        <v>4609.18</v>
      </c>
      <c r="I24" s="42">
        <f>I28+I30+I33+I37</f>
        <v>5474.5000000000009</v>
      </c>
      <c r="J24" s="43"/>
      <c r="K24" s="42">
        <f>K28+K32+K33+K37+K30+K34</f>
        <v>5818.43</v>
      </c>
      <c r="L24" s="42">
        <f>L28+L30+L33+L37+L34</f>
        <v>5908.3620000000001</v>
      </c>
      <c r="M24" s="43"/>
      <c r="N24" s="55">
        <f>N28+N30+N32+N33+N34+N37</f>
        <v>6292.5000000000009</v>
      </c>
      <c r="O24" s="44">
        <f>O28+O30+O33+O37</f>
        <v>5410.1200000000008</v>
      </c>
      <c r="P24" s="43"/>
      <c r="Q24" s="56">
        <f>Q28+Q30+Q31+Q32+Q33+Q37</f>
        <v>8426.77</v>
      </c>
      <c r="R24" s="57">
        <f>R28+R30+R37</f>
        <v>6846.57</v>
      </c>
      <c r="S24" s="43"/>
      <c r="T24" s="57">
        <f>T28+T30+T31+T32+T33+T37</f>
        <v>8386.0299999999988</v>
      </c>
      <c r="U24" s="57">
        <f>U28+U30+U31+U32+U33+U37</f>
        <v>7007.1900000000005</v>
      </c>
      <c r="V24" s="43"/>
      <c r="W24" s="43">
        <f>W28+W30+W32+W33+W37+W34-0.01</f>
        <v>7354.8499999999995</v>
      </c>
      <c r="X24" s="43">
        <f>X28+X30+X32+X33+X37+X34</f>
        <v>7590.6399999999994</v>
      </c>
      <c r="Y24" s="43"/>
      <c r="Z24" s="43">
        <f>Z28+Z30+Z32+Z33+Z37+Z34</f>
        <v>7339.4800000000005</v>
      </c>
      <c r="AA24" s="43"/>
      <c r="AB24" s="43"/>
    </row>
    <row r="25" spans="2:28" ht="45" customHeight="1" thickBot="1">
      <c r="B25" s="5" t="s">
        <v>91</v>
      </c>
      <c r="C25" s="2" t="s">
        <v>33</v>
      </c>
      <c r="D25" s="30" t="s">
        <v>10</v>
      </c>
      <c r="E25" s="28"/>
      <c r="F25" s="28"/>
      <c r="G25" s="28"/>
      <c r="H25" s="54"/>
      <c r="I25" s="45"/>
      <c r="J25" s="43"/>
      <c r="K25" s="45"/>
      <c r="L25" s="45"/>
      <c r="M25" s="43"/>
      <c r="N25" s="47"/>
      <c r="O25" s="47"/>
      <c r="P25" s="43"/>
      <c r="Q25" s="53"/>
      <c r="R25" s="53"/>
      <c r="S25" s="43"/>
      <c r="T25" s="53"/>
      <c r="U25" s="53"/>
      <c r="V25" s="43"/>
      <c r="W25" s="43"/>
      <c r="X25" s="43"/>
      <c r="Y25" s="43"/>
      <c r="Z25" s="43"/>
      <c r="AA25" s="43"/>
      <c r="AB25" s="43"/>
    </row>
    <row r="26" spans="2:28" ht="53.45" customHeight="1" thickBot="1">
      <c r="B26" s="5" t="s">
        <v>92</v>
      </c>
      <c r="C26" s="2" t="s">
        <v>34</v>
      </c>
      <c r="D26" s="30" t="s">
        <v>10</v>
      </c>
      <c r="E26" s="28"/>
      <c r="F26" s="28"/>
      <c r="G26" s="28"/>
      <c r="H26" s="45"/>
      <c r="I26" s="45"/>
      <c r="J26" s="43"/>
      <c r="K26" s="42"/>
      <c r="L26" s="45"/>
      <c r="M26" s="43"/>
      <c r="N26" s="47"/>
      <c r="O26" s="47"/>
      <c r="P26" s="43"/>
      <c r="Q26" s="33"/>
      <c r="R26" s="33"/>
      <c r="S26" s="43"/>
      <c r="T26" s="33"/>
      <c r="U26" s="33"/>
      <c r="V26" s="43"/>
      <c r="W26" s="43"/>
      <c r="X26" s="43"/>
      <c r="Y26" s="43"/>
      <c r="Z26" s="43"/>
      <c r="AA26" s="43"/>
      <c r="AB26" s="43"/>
    </row>
    <row r="27" spans="2:28" ht="45" customHeight="1" thickBot="1">
      <c r="B27" s="5" t="s">
        <v>93</v>
      </c>
      <c r="C27" s="2" t="s">
        <v>35</v>
      </c>
      <c r="D27" s="30" t="s">
        <v>10</v>
      </c>
      <c r="E27" s="28"/>
      <c r="F27" s="28"/>
      <c r="G27" s="28"/>
      <c r="H27" s="45"/>
      <c r="I27" s="45"/>
      <c r="J27" s="43"/>
      <c r="K27" s="45"/>
      <c r="L27" s="46"/>
      <c r="M27" s="43"/>
      <c r="N27" s="47"/>
      <c r="O27" s="47"/>
      <c r="P27" s="43"/>
      <c r="Q27" s="53"/>
      <c r="R27" s="53"/>
      <c r="S27" s="43"/>
      <c r="T27" s="53"/>
      <c r="U27" s="53"/>
      <c r="V27" s="43"/>
      <c r="W27" s="43"/>
      <c r="X27" s="43"/>
      <c r="Y27" s="43"/>
      <c r="Z27" s="43"/>
      <c r="AA27" s="43"/>
      <c r="AB27" s="43"/>
    </row>
    <row r="28" spans="2:28" ht="45" customHeight="1" thickBot="1">
      <c r="B28" s="5" t="s">
        <v>94</v>
      </c>
      <c r="C28" s="2" t="s">
        <v>36</v>
      </c>
      <c r="D28" s="30" t="s">
        <v>10</v>
      </c>
      <c r="E28" s="28"/>
      <c r="F28" s="28"/>
      <c r="G28" s="28"/>
      <c r="H28" s="43">
        <v>2932.78</v>
      </c>
      <c r="I28" s="43">
        <v>2854.15</v>
      </c>
      <c r="J28" s="43"/>
      <c r="K28" s="43">
        <v>3109.62</v>
      </c>
      <c r="L28" s="43">
        <v>3103.06</v>
      </c>
      <c r="M28" s="43"/>
      <c r="N28" s="55">
        <v>3250.8</v>
      </c>
      <c r="O28" s="58">
        <v>2948.17</v>
      </c>
      <c r="P28" s="43"/>
      <c r="Q28" s="34">
        <v>3473.7</v>
      </c>
      <c r="R28" s="59">
        <v>3637.43</v>
      </c>
      <c r="S28" s="43"/>
      <c r="T28" s="34">
        <v>3804.51</v>
      </c>
      <c r="U28" s="59">
        <v>3764.79</v>
      </c>
      <c r="V28" s="43"/>
      <c r="W28" s="43">
        <v>3869.46</v>
      </c>
      <c r="X28" s="43">
        <v>4227.83</v>
      </c>
      <c r="Y28" s="43"/>
      <c r="Z28" s="43">
        <v>3918.62</v>
      </c>
      <c r="AA28" s="43"/>
      <c r="AB28" s="43"/>
    </row>
    <row r="29" spans="2:28" ht="78.95" customHeight="1" thickBot="1">
      <c r="B29" s="5" t="s">
        <v>95</v>
      </c>
      <c r="C29" s="2" t="s">
        <v>37</v>
      </c>
      <c r="D29" s="30" t="s">
        <v>10</v>
      </c>
      <c r="E29" s="28"/>
      <c r="F29" s="28"/>
      <c r="G29" s="28"/>
      <c r="H29" s="43"/>
      <c r="I29" s="43"/>
      <c r="J29" s="43"/>
      <c r="K29" s="43"/>
      <c r="L29" s="43"/>
      <c r="M29" s="43"/>
      <c r="N29" s="47"/>
      <c r="O29" s="47"/>
      <c r="P29" s="43"/>
      <c r="Q29" s="53"/>
      <c r="R29" s="53"/>
      <c r="S29" s="43"/>
      <c r="T29" s="53"/>
      <c r="U29" s="53"/>
      <c r="V29" s="43"/>
      <c r="W29" s="43"/>
      <c r="X29" s="43"/>
      <c r="Y29" s="43"/>
      <c r="Z29" s="43"/>
      <c r="AA29" s="43"/>
      <c r="AB29" s="43"/>
    </row>
    <row r="30" spans="2:28" ht="45" customHeight="1" thickBot="1">
      <c r="B30" s="5" t="s">
        <v>96</v>
      </c>
      <c r="C30" s="2" t="s">
        <v>38</v>
      </c>
      <c r="D30" s="30" t="s">
        <v>10</v>
      </c>
      <c r="E30" s="28"/>
      <c r="F30" s="28"/>
      <c r="G30" s="28"/>
      <c r="H30" s="43"/>
      <c r="I30" s="43">
        <v>1738.7</v>
      </c>
      <c r="J30" s="43"/>
      <c r="K30" s="43">
        <v>1676.4</v>
      </c>
      <c r="L30" s="43">
        <v>1775.78</v>
      </c>
      <c r="M30" s="43"/>
      <c r="N30" s="60">
        <v>1676.4</v>
      </c>
      <c r="O30" s="60">
        <v>1818</v>
      </c>
      <c r="P30" s="43"/>
      <c r="Q30" s="34">
        <v>1905.54</v>
      </c>
      <c r="R30" s="34">
        <v>2803.32</v>
      </c>
      <c r="S30" s="43"/>
      <c r="T30" s="34">
        <v>2263.0500000000002</v>
      </c>
      <c r="U30" s="34">
        <v>2485.84</v>
      </c>
      <c r="V30" s="43"/>
      <c r="W30" s="43">
        <v>2292.08</v>
      </c>
      <c r="X30" s="43">
        <v>2595.98</v>
      </c>
      <c r="Y30" s="43"/>
      <c r="Z30" s="43">
        <v>2705.3</v>
      </c>
      <c r="AA30" s="43"/>
      <c r="AB30" s="43"/>
    </row>
    <row r="31" spans="2:28" ht="45" customHeight="1" thickBot="1">
      <c r="B31" s="5" t="s">
        <v>97</v>
      </c>
      <c r="C31" s="2" t="s">
        <v>39</v>
      </c>
      <c r="D31" s="30" t="s">
        <v>10</v>
      </c>
      <c r="E31" s="28"/>
      <c r="F31" s="28"/>
      <c r="G31" s="28"/>
      <c r="H31" s="43"/>
      <c r="I31" s="43"/>
      <c r="J31" s="43"/>
      <c r="K31" s="43"/>
      <c r="L31" s="43"/>
      <c r="M31" s="43"/>
      <c r="N31" s="47"/>
      <c r="O31" s="47"/>
      <c r="P31" s="43"/>
      <c r="Q31" s="34">
        <v>1517.17</v>
      </c>
      <c r="R31" s="53"/>
      <c r="S31" s="43"/>
      <c r="T31" s="34">
        <v>836.94</v>
      </c>
      <c r="U31" s="53"/>
      <c r="V31" s="43"/>
      <c r="W31" s="43"/>
      <c r="X31" s="43"/>
      <c r="Y31" s="43"/>
      <c r="Z31" s="43"/>
      <c r="AA31" s="43"/>
      <c r="AB31" s="43"/>
    </row>
    <row r="32" spans="2:28" ht="45" customHeight="1" thickBot="1">
      <c r="B32" s="5" t="s">
        <v>98</v>
      </c>
      <c r="C32" s="2" t="s">
        <v>40</v>
      </c>
      <c r="D32" s="30" t="s">
        <v>10</v>
      </c>
      <c r="E32" s="28"/>
      <c r="F32" s="28"/>
      <c r="G32" s="28"/>
      <c r="H32" s="43">
        <v>221.36</v>
      </c>
      <c r="I32" s="43"/>
      <c r="J32" s="43"/>
      <c r="K32" s="43">
        <v>234.71</v>
      </c>
      <c r="L32" s="43"/>
      <c r="M32" s="43"/>
      <c r="N32" s="58">
        <v>245.37</v>
      </c>
      <c r="O32" s="47"/>
      <c r="P32" s="43"/>
      <c r="Q32" s="34">
        <v>641.48</v>
      </c>
      <c r="R32" s="34"/>
      <c r="S32" s="43"/>
      <c r="T32" s="34">
        <v>496.4</v>
      </c>
      <c r="U32" s="34"/>
      <c r="V32" s="43"/>
      <c r="W32" s="43">
        <v>292.07</v>
      </c>
      <c r="X32" s="43"/>
      <c r="Y32" s="43"/>
      <c r="Z32" s="43"/>
      <c r="AA32" s="43"/>
      <c r="AB32" s="43"/>
    </row>
    <row r="33" spans="2:28" ht="45" customHeight="1" thickBot="1">
      <c r="B33" s="5" t="s">
        <v>99</v>
      </c>
      <c r="C33" s="2" t="s">
        <v>41</v>
      </c>
      <c r="D33" s="30" t="s">
        <v>10</v>
      </c>
      <c r="E33" s="28"/>
      <c r="F33" s="28"/>
      <c r="G33" s="28"/>
      <c r="H33" s="43"/>
      <c r="I33" s="43">
        <v>112.81</v>
      </c>
      <c r="J33" s="43"/>
      <c r="K33" s="43">
        <v>251</v>
      </c>
      <c r="L33" s="43">
        <v>152.88999999999999</v>
      </c>
      <c r="M33" s="43"/>
      <c r="N33" s="58">
        <v>251</v>
      </c>
      <c r="O33" s="58">
        <v>248.31</v>
      </c>
      <c r="P33" s="43"/>
      <c r="Q33" s="34">
        <v>224.38</v>
      </c>
      <c r="R33" s="53"/>
      <c r="S33" s="43"/>
      <c r="T33" s="34">
        <v>280.04000000000002</v>
      </c>
      <c r="U33" s="53">
        <v>145.97</v>
      </c>
      <c r="V33" s="43"/>
      <c r="W33" s="43">
        <v>147.22</v>
      </c>
      <c r="X33" s="43">
        <v>173.58</v>
      </c>
      <c r="Y33" s="43"/>
      <c r="Z33" s="43">
        <v>149.51</v>
      </c>
      <c r="AA33" s="43"/>
      <c r="AB33" s="43"/>
    </row>
    <row r="34" spans="2:28" ht="99" customHeight="1" thickBot="1">
      <c r="B34" s="5" t="s">
        <v>100</v>
      </c>
      <c r="C34" s="2" t="s">
        <v>42</v>
      </c>
      <c r="D34" s="30" t="s">
        <v>10</v>
      </c>
      <c r="E34" s="28"/>
      <c r="F34" s="28"/>
      <c r="G34" s="28"/>
      <c r="H34" s="43"/>
      <c r="I34" s="43"/>
      <c r="J34" s="43"/>
      <c r="K34" s="70">
        <v>133.56</v>
      </c>
      <c r="L34" s="70">
        <v>483.86200000000002</v>
      </c>
      <c r="M34" s="43"/>
      <c r="N34" s="58">
        <v>455.79</v>
      </c>
      <c r="O34" s="58"/>
      <c r="P34" s="43"/>
      <c r="Q34" s="54"/>
      <c r="R34" s="53"/>
      <c r="S34" s="43"/>
      <c r="T34" s="54"/>
      <c r="U34" s="53"/>
      <c r="V34" s="43"/>
      <c r="W34" s="43">
        <v>48.94</v>
      </c>
      <c r="X34" s="43"/>
      <c r="Y34" s="43"/>
      <c r="Z34" s="43"/>
      <c r="AA34" s="43"/>
      <c r="AB34" s="43"/>
    </row>
    <row r="35" spans="2:28" ht="45" customHeight="1" thickBot="1">
      <c r="B35" s="5" t="s">
        <v>43</v>
      </c>
      <c r="C35" s="2" t="s">
        <v>44</v>
      </c>
      <c r="D35" s="30" t="s">
        <v>45</v>
      </c>
      <c r="E35" s="28"/>
      <c r="F35" s="28"/>
      <c r="G35" s="28"/>
      <c r="H35" s="43"/>
      <c r="I35" s="43"/>
      <c r="J35" s="43"/>
      <c r="K35" s="43"/>
      <c r="L35" s="43"/>
      <c r="M35" s="43"/>
      <c r="N35" s="47"/>
      <c r="O35" s="47"/>
      <c r="P35" s="43"/>
      <c r="Q35" s="54"/>
      <c r="R35" s="53"/>
      <c r="S35" s="43"/>
      <c r="T35" s="54"/>
      <c r="U35" s="34"/>
      <c r="V35" s="43"/>
      <c r="W35" s="43"/>
      <c r="X35" s="43"/>
      <c r="Y35" s="43"/>
      <c r="Z35" s="43"/>
      <c r="AA35" s="43"/>
      <c r="AB35" s="43"/>
    </row>
    <row r="36" spans="2:28" ht="45" customHeight="1" thickBot="1">
      <c r="B36" s="5" t="s">
        <v>101</v>
      </c>
      <c r="C36" s="2" t="s">
        <v>46</v>
      </c>
      <c r="D36" s="30" t="s">
        <v>10</v>
      </c>
      <c r="E36" s="28"/>
      <c r="F36" s="28"/>
      <c r="G36" s="28"/>
      <c r="H36" s="43"/>
      <c r="I36" s="43"/>
      <c r="J36" s="43"/>
      <c r="K36" s="43"/>
      <c r="L36" s="43"/>
      <c r="M36" s="43"/>
      <c r="N36" s="47"/>
      <c r="O36" s="47"/>
      <c r="P36" s="43"/>
      <c r="Q36" s="53"/>
      <c r="R36" s="53"/>
      <c r="S36" s="43"/>
      <c r="T36" s="53"/>
      <c r="U36" s="53"/>
      <c r="V36" s="43"/>
      <c r="W36" s="43"/>
      <c r="X36" s="43"/>
      <c r="Y36" s="43"/>
      <c r="Z36" s="43"/>
      <c r="AA36" s="43"/>
      <c r="AB36" s="43"/>
    </row>
    <row r="37" spans="2:28" ht="45" customHeight="1" thickBot="1">
      <c r="B37" s="5" t="s">
        <v>102</v>
      </c>
      <c r="C37" s="2" t="s">
        <v>47</v>
      </c>
      <c r="D37" s="30" t="s">
        <v>10</v>
      </c>
      <c r="E37" s="28"/>
      <c r="F37" s="28"/>
      <c r="G37" s="28"/>
      <c r="H37" s="43"/>
      <c r="I37" s="43">
        <v>768.84</v>
      </c>
      <c r="J37" s="43"/>
      <c r="K37" s="43">
        <v>413.14</v>
      </c>
      <c r="L37" s="43">
        <f>L38+L39</f>
        <v>392.77</v>
      </c>
      <c r="M37" s="43"/>
      <c r="N37" s="47">
        <v>413.14</v>
      </c>
      <c r="O37" s="58">
        <f>O38+O39</f>
        <v>395.64</v>
      </c>
      <c r="P37" s="43"/>
      <c r="Q37" s="57">
        <f>Q38+Q39</f>
        <v>664.5</v>
      </c>
      <c r="R37" s="57">
        <f>R38+R39</f>
        <v>405.82</v>
      </c>
      <c r="S37" s="43"/>
      <c r="T37" s="61">
        <f>T38+T39</f>
        <v>705.08999999999992</v>
      </c>
      <c r="U37" s="61">
        <f>U38+U39</f>
        <v>610.58999999999992</v>
      </c>
      <c r="V37" s="43"/>
      <c r="W37" s="50">
        <f>W38+W39</f>
        <v>705.08999999999992</v>
      </c>
      <c r="X37" s="50">
        <f>X38+X39</f>
        <v>593.25</v>
      </c>
      <c r="Y37" s="43"/>
      <c r="Z37" s="50">
        <f>Z38+Z39</f>
        <v>566.04999999999995</v>
      </c>
      <c r="AA37" s="43"/>
      <c r="AB37" s="43"/>
    </row>
    <row r="38" spans="2:28" ht="45" customHeight="1" thickBot="1">
      <c r="B38" s="5" t="s">
        <v>179</v>
      </c>
      <c r="C38" s="2" t="s">
        <v>177</v>
      </c>
      <c r="D38" s="30" t="s">
        <v>10</v>
      </c>
      <c r="E38" s="28"/>
      <c r="F38" s="28"/>
      <c r="G38" s="28"/>
      <c r="H38" s="43"/>
      <c r="I38" s="43"/>
      <c r="J38" s="43"/>
      <c r="K38" s="43"/>
      <c r="L38" s="43">
        <v>217.71</v>
      </c>
      <c r="M38" s="43"/>
      <c r="N38" s="47"/>
      <c r="O38" s="58">
        <v>249.95</v>
      </c>
      <c r="P38" s="43"/>
      <c r="Q38" s="53"/>
      <c r="R38" s="53"/>
      <c r="S38" s="43"/>
      <c r="T38" s="61">
        <v>298.89999999999998</v>
      </c>
      <c r="U38" s="53">
        <v>285.02999999999997</v>
      </c>
      <c r="V38" s="43"/>
      <c r="W38" s="50">
        <v>298.89999999999998</v>
      </c>
      <c r="X38" s="43">
        <v>265.92</v>
      </c>
      <c r="Y38" s="43"/>
      <c r="Z38" s="50">
        <v>240.49</v>
      </c>
      <c r="AA38" s="43"/>
      <c r="AB38" s="43"/>
    </row>
    <row r="39" spans="2:28" ht="45" customHeight="1" thickBot="1">
      <c r="B39" s="5" t="s">
        <v>180</v>
      </c>
      <c r="C39" s="2" t="s">
        <v>178</v>
      </c>
      <c r="D39" s="30" t="s">
        <v>10</v>
      </c>
      <c r="E39" s="28"/>
      <c r="F39" s="28"/>
      <c r="G39" s="28"/>
      <c r="H39" s="43"/>
      <c r="I39" s="43"/>
      <c r="J39" s="43"/>
      <c r="K39" s="43"/>
      <c r="L39" s="43">
        <v>175.06</v>
      </c>
      <c r="M39" s="43"/>
      <c r="N39" s="47">
        <v>413.14</v>
      </c>
      <c r="O39" s="58">
        <v>145.69</v>
      </c>
      <c r="P39" s="43"/>
      <c r="Q39" s="57">
        <v>664.5</v>
      </c>
      <c r="R39" s="53">
        <v>405.82</v>
      </c>
      <c r="S39" s="43"/>
      <c r="T39" s="59">
        <v>406.19</v>
      </c>
      <c r="U39" s="53">
        <v>325.56</v>
      </c>
      <c r="V39" s="43"/>
      <c r="W39" s="50">
        <v>406.19</v>
      </c>
      <c r="X39" s="43">
        <v>327.33</v>
      </c>
      <c r="Y39" s="43"/>
      <c r="Z39" s="50">
        <v>325.56</v>
      </c>
      <c r="AA39" s="43"/>
      <c r="AB39" s="43"/>
    </row>
    <row r="40" spans="2:28" ht="86.25" customHeight="1" thickBot="1">
      <c r="B40" s="5" t="s">
        <v>103</v>
      </c>
      <c r="C40" s="2" t="s">
        <v>48</v>
      </c>
      <c r="D40" s="30" t="s">
        <v>10</v>
      </c>
      <c r="E40" s="28"/>
      <c r="F40" s="28"/>
      <c r="G40" s="28"/>
      <c r="H40" s="43"/>
      <c r="I40" s="43"/>
      <c r="J40" s="43"/>
      <c r="K40" s="43"/>
      <c r="L40" s="43"/>
      <c r="M40" s="43"/>
      <c r="N40" s="47">
        <v>771.9</v>
      </c>
      <c r="O40" s="47"/>
      <c r="P40" s="43"/>
      <c r="Q40" s="33">
        <v>1272.6500000000001</v>
      </c>
      <c r="R40" s="53"/>
      <c r="S40" s="43"/>
      <c r="T40" s="53">
        <v>1354.65</v>
      </c>
      <c r="U40" s="53"/>
      <c r="V40" s="43"/>
      <c r="W40" s="50">
        <v>762.75</v>
      </c>
      <c r="X40" s="43"/>
      <c r="Y40" s="43"/>
      <c r="Z40" s="43">
        <v>-2914.67</v>
      </c>
      <c r="AA40" s="43"/>
      <c r="AB40" s="43"/>
    </row>
    <row r="41" spans="2:28" ht="56.45" customHeight="1" thickBot="1">
      <c r="B41" s="5" t="s">
        <v>49</v>
      </c>
      <c r="C41" s="2" t="s">
        <v>50</v>
      </c>
      <c r="D41" s="30" t="s">
        <v>10</v>
      </c>
      <c r="E41" s="28"/>
      <c r="F41" s="28"/>
      <c r="G41" s="28"/>
      <c r="H41" s="62">
        <f>H13+H15</f>
        <v>2915.73</v>
      </c>
      <c r="I41" s="50">
        <v>3178.16</v>
      </c>
      <c r="J41" s="43"/>
      <c r="K41" s="43">
        <v>3091.55</v>
      </c>
      <c r="L41" s="43">
        <v>3945.25</v>
      </c>
      <c r="M41" s="43"/>
      <c r="N41" s="63">
        <v>3231.91</v>
      </c>
      <c r="O41" s="63">
        <v>838.38</v>
      </c>
      <c r="P41" s="43"/>
      <c r="Q41" s="37">
        <v>3453.51</v>
      </c>
      <c r="R41" s="34">
        <v>3263.95</v>
      </c>
      <c r="S41" s="43"/>
      <c r="T41" s="34">
        <v>3782.4</v>
      </c>
      <c r="U41" s="36">
        <v>562.94000000000005</v>
      </c>
      <c r="V41" s="43"/>
      <c r="W41" s="43">
        <v>3846.97</v>
      </c>
      <c r="X41" s="50">
        <v>2157.79</v>
      </c>
      <c r="Y41" s="43"/>
      <c r="Z41" s="43">
        <v>3895.85</v>
      </c>
      <c r="AA41" s="43"/>
      <c r="AB41" s="43"/>
    </row>
    <row r="42" spans="2:28" ht="57.6" customHeight="1" thickBot="1">
      <c r="B42" s="5" t="s">
        <v>51</v>
      </c>
      <c r="C42" s="2" t="s">
        <v>52</v>
      </c>
      <c r="D42" s="30" t="s">
        <v>10</v>
      </c>
      <c r="E42" s="28"/>
      <c r="F42" s="28"/>
      <c r="G42" s="28"/>
      <c r="H42" s="43">
        <v>8809.84</v>
      </c>
      <c r="I42" s="43">
        <v>9927.23</v>
      </c>
      <c r="J42" s="43"/>
      <c r="K42" s="43">
        <v>10499.07</v>
      </c>
      <c r="L42" s="43">
        <v>12348.12</v>
      </c>
      <c r="M42" s="43"/>
      <c r="N42" s="64">
        <v>11747.424000000001</v>
      </c>
      <c r="O42" s="64">
        <v>14350.88</v>
      </c>
      <c r="P42" s="43"/>
      <c r="Q42" s="38">
        <v>13810.97</v>
      </c>
      <c r="R42" s="65">
        <v>17854.189999999999</v>
      </c>
      <c r="S42" s="43"/>
      <c r="T42" s="38">
        <v>14973.97</v>
      </c>
      <c r="U42" s="38">
        <v>22155.25</v>
      </c>
      <c r="V42" s="43"/>
      <c r="W42" s="43">
        <v>16065.98</v>
      </c>
      <c r="X42" s="43">
        <v>25663.68</v>
      </c>
      <c r="Y42" s="43"/>
      <c r="Z42" s="43">
        <v>16905.25</v>
      </c>
      <c r="AA42" s="43"/>
      <c r="AB42" s="43"/>
    </row>
    <row r="43" spans="2:28" ht="45" customHeight="1">
      <c r="B43" s="6" t="s">
        <v>86</v>
      </c>
      <c r="C43" s="4" t="s">
        <v>53</v>
      </c>
      <c r="D43" s="76" t="s">
        <v>55</v>
      </c>
      <c r="E43" s="78"/>
      <c r="F43" s="78"/>
      <c r="G43" s="78"/>
      <c r="H43" s="79">
        <v>6505</v>
      </c>
      <c r="I43" s="84">
        <v>6746.3</v>
      </c>
      <c r="J43" s="79"/>
      <c r="K43" s="96">
        <v>6505</v>
      </c>
      <c r="L43" s="84">
        <v>6845.7</v>
      </c>
      <c r="M43" s="79"/>
      <c r="N43" s="83">
        <v>6919</v>
      </c>
      <c r="O43" s="83">
        <v>7532.44</v>
      </c>
      <c r="P43" s="79"/>
      <c r="Q43" s="100">
        <v>6905.48</v>
      </c>
      <c r="R43" s="100">
        <v>8717.7009999999991</v>
      </c>
      <c r="S43" s="79"/>
      <c r="T43" s="97">
        <v>6909.16</v>
      </c>
      <c r="U43" s="98">
        <v>10064.473</v>
      </c>
      <c r="V43" s="79"/>
      <c r="W43" s="79">
        <v>6909.16</v>
      </c>
      <c r="X43" s="79">
        <v>10226.450000000001</v>
      </c>
      <c r="Y43" s="79"/>
      <c r="Z43" s="79">
        <v>6909.16</v>
      </c>
      <c r="AA43" s="79"/>
      <c r="AB43" s="79"/>
    </row>
    <row r="44" spans="2:28" ht="45" customHeight="1" thickBot="1">
      <c r="B44" s="5" t="s">
        <v>90</v>
      </c>
      <c r="C44" s="2" t="s">
        <v>54</v>
      </c>
      <c r="D44" s="77"/>
      <c r="E44" s="78"/>
      <c r="F44" s="78"/>
      <c r="G44" s="78"/>
      <c r="H44" s="79"/>
      <c r="I44" s="84"/>
      <c r="J44" s="79"/>
      <c r="K44" s="96"/>
      <c r="L44" s="84"/>
      <c r="M44" s="79"/>
      <c r="N44" s="84"/>
      <c r="O44" s="84"/>
      <c r="P44" s="79"/>
      <c r="Q44" s="95"/>
      <c r="R44" s="101"/>
      <c r="S44" s="79"/>
      <c r="T44" s="95"/>
      <c r="U44" s="95"/>
      <c r="V44" s="79"/>
      <c r="W44" s="79"/>
      <c r="X44" s="99"/>
      <c r="Y44" s="79"/>
      <c r="Z44" s="79"/>
      <c r="AA44" s="79"/>
      <c r="AB44" s="79"/>
    </row>
    <row r="45" spans="2:28" ht="45" customHeight="1">
      <c r="B45" s="8" t="s">
        <v>57</v>
      </c>
      <c r="C45" s="9" t="s">
        <v>53</v>
      </c>
      <c r="D45" s="76" t="s">
        <v>10</v>
      </c>
      <c r="E45" s="78"/>
      <c r="F45" s="78"/>
      <c r="G45" s="78"/>
      <c r="H45" s="79"/>
      <c r="I45" s="80">
        <f>I42/I43</f>
        <v>1.471507344766761</v>
      </c>
      <c r="J45" s="81"/>
      <c r="K45" s="80">
        <f>K42/K43</f>
        <v>1.6139999999999999</v>
      </c>
      <c r="L45" s="82">
        <f>L42/L43</f>
        <v>1.803777553792892</v>
      </c>
      <c r="M45" s="79"/>
      <c r="N45" s="74">
        <f>N42/N43</f>
        <v>1.6978499783205667</v>
      </c>
      <c r="O45" s="74">
        <f>O42/O43</f>
        <v>1.9052099983537871</v>
      </c>
      <c r="P45" s="79"/>
      <c r="Q45" s="94">
        <f>Q42/Q43</f>
        <v>2.000001448125257</v>
      </c>
      <c r="R45" s="94">
        <f>R42/R43</f>
        <v>2.0480388120675395</v>
      </c>
      <c r="S45" s="79"/>
      <c r="T45" s="94">
        <f>T42/T43</f>
        <v>2.1672634589443578</v>
      </c>
      <c r="U45" s="94">
        <f>U42/U43</f>
        <v>2.2013323499402304</v>
      </c>
      <c r="V45" s="79"/>
      <c r="W45" s="94">
        <f>W42/W43</f>
        <v>2.3253159573667421</v>
      </c>
      <c r="X45" s="94">
        <f>X42/X43</f>
        <v>2.50953947850916</v>
      </c>
      <c r="Y45" s="79"/>
      <c r="Z45" s="94">
        <f>Z42/Z43</f>
        <v>2.4467880321196787</v>
      </c>
      <c r="AA45" s="79"/>
      <c r="AB45" s="79"/>
    </row>
    <row r="46" spans="2:28" ht="79.5" customHeight="1" thickBot="1">
      <c r="B46" s="5">
        <v>1</v>
      </c>
      <c r="C46" s="2" t="s">
        <v>56</v>
      </c>
      <c r="D46" s="77"/>
      <c r="E46" s="78"/>
      <c r="F46" s="78"/>
      <c r="G46" s="78"/>
      <c r="H46" s="79"/>
      <c r="I46" s="80"/>
      <c r="J46" s="81"/>
      <c r="K46" s="80"/>
      <c r="L46" s="82"/>
      <c r="M46" s="79"/>
      <c r="N46" s="75"/>
      <c r="O46" s="75"/>
      <c r="P46" s="79"/>
      <c r="Q46" s="95"/>
      <c r="R46" s="95"/>
      <c r="S46" s="79"/>
      <c r="T46" s="95"/>
      <c r="U46" s="95"/>
      <c r="V46" s="79"/>
      <c r="W46" s="95"/>
      <c r="X46" s="95"/>
      <c r="Y46" s="79"/>
      <c r="Z46" s="95"/>
      <c r="AA46" s="79"/>
      <c r="AB46" s="79"/>
    </row>
    <row r="47" spans="2:28" ht="111.95" customHeight="1" thickBot="1">
      <c r="B47" s="5">
        <v>2</v>
      </c>
      <c r="C47" s="2" t="s">
        <v>58</v>
      </c>
      <c r="D47" s="30" t="s">
        <v>8</v>
      </c>
      <c r="E47" s="23" t="s">
        <v>8</v>
      </c>
      <c r="F47" s="23" t="s">
        <v>8</v>
      </c>
      <c r="G47" s="23" t="s">
        <v>8</v>
      </c>
      <c r="H47" s="50" t="s">
        <v>8</v>
      </c>
      <c r="I47" s="50" t="s">
        <v>8</v>
      </c>
      <c r="J47" s="50" t="s">
        <v>8</v>
      </c>
      <c r="K47" s="50" t="s">
        <v>8</v>
      </c>
      <c r="L47" s="50" t="s">
        <v>8</v>
      </c>
      <c r="M47" s="50" t="s">
        <v>8</v>
      </c>
      <c r="N47" s="50" t="s">
        <v>8</v>
      </c>
      <c r="O47" s="50" t="s">
        <v>8</v>
      </c>
      <c r="P47" s="50" t="s">
        <v>8</v>
      </c>
      <c r="Q47" s="36" t="s">
        <v>162</v>
      </c>
      <c r="R47" s="36" t="s">
        <v>162</v>
      </c>
      <c r="S47" s="50" t="s">
        <v>8</v>
      </c>
      <c r="T47" s="36" t="s">
        <v>162</v>
      </c>
      <c r="U47" s="36" t="s">
        <v>162</v>
      </c>
      <c r="V47" s="50" t="s">
        <v>8</v>
      </c>
      <c r="W47" s="50" t="s">
        <v>8</v>
      </c>
      <c r="X47" s="50" t="s">
        <v>8</v>
      </c>
      <c r="Y47" s="50" t="s">
        <v>8</v>
      </c>
      <c r="Z47" s="50" t="s">
        <v>8</v>
      </c>
      <c r="AA47" s="50" t="s">
        <v>8</v>
      </c>
      <c r="AB47" s="50" t="s">
        <v>8</v>
      </c>
    </row>
    <row r="48" spans="2:28" ht="45" customHeight="1" thickBot="1">
      <c r="B48" s="5" t="s">
        <v>63</v>
      </c>
      <c r="C48" s="2" t="s">
        <v>59</v>
      </c>
      <c r="D48" s="30" t="s">
        <v>60</v>
      </c>
      <c r="E48" s="28"/>
      <c r="F48" s="28"/>
      <c r="G48" s="28"/>
      <c r="H48" s="68">
        <v>6280</v>
      </c>
      <c r="I48" s="68">
        <v>6280</v>
      </c>
      <c r="J48" s="68"/>
      <c r="K48" s="68">
        <v>6280</v>
      </c>
      <c r="L48" s="68">
        <v>6280</v>
      </c>
      <c r="M48" s="43"/>
      <c r="N48" s="67">
        <v>6566</v>
      </c>
      <c r="O48" s="67">
        <v>6566</v>
      </c>
      <c r="P48" s="68"/>
      <c r="Q48" s="39">
        <v>6624</v>
      </c>
      <c r="R48" s="39">
        <v>6624</v>
      </c>
      <c r="S48" s="68"/>
      <c r="T48" s="39">
        <v>6685</v>
      </c>
      <c r="U48" s="39">
        <v>6685</v>
      </c>
      <c r="V48" s="43"/>
      <c r="W48" s="40"/>
      <c r="X48" s="40">
        <v>6725</v>
      </c>
      <c r="Y48" s="43"/>
      <c r="Z48" s="43"/>
      <c r="AA48" s="43"/>
      <c r="AB48" s="43"/>
    </row>
    <row r="49" spans="2:28" ht="45" customHeight="1" thickBot="1">
      <c r="B49" s="5">
        <v>3</v>
      </c>
      <c r="C49" s="2" t="s">
        <v>61</v>
      </c>
      <c r="D49" s="30" t="s">
        <v>62</v>
      </c>
      <c r="E49" s="28"/>
      <c r="F49" s="28"/>
      <c r="G49" s="28"/>
      <c r="H49" s="68">
        <v>42.4</v>
      </c>
      <c r="I49" s="68">
        <v>42.4</v>
      </c>
      <c r="J49" s="68"/>
      <c r="K49" s="68">
        <v>42.4</v>
      </c>
      <c r="L49" s="68">
        <v>42.4</v>
      </c>
      <c r="M49" s="43"/>
      <c r="N49" s="69">
        <v>42.4</v>
      </c>
      <c r="O49" s="69">
        <v>42.4</v>
      </c>
      <c r="P49" s="68"/>
      <c r="Q49" s="69">
        <v>42.4</v>
      </c>
      <c r="R49" s="69">
        <v>42.4</v>
      </c>
      <c r="S49" s="68"/>
      <c r="T49" s="69">
        <v>42.4</v>
      </c>
      <c r="U49" s="69">
        <v>42.4</v>
      </c>
      <c r="V49" s="43"/>
      <c r="W49" s="69">
        <v>42.4</v>
      </c>
      <c r="X49" s="69">
        <v>42.4</v>
      </c>
      <c r="Y49" s="43"/>
      <c r="Z49" s="43"/>
      <c r="AA49" s="43"/>
      <c r="AB49" s="43"/>
    </row>
    <row r="50" spans="2:28" ht="45" customHeight="1" thickBot="1">
      <c r="B50" s="5" t="s">
        <v>67</v>
      </c>
      <c r="C50" s="2" t="s">
        <v>188</v>
      </c>
      <c r="D50" s="30" t="s">
        <v>62</v>
      </c>
      <c r="E50" s="28"/>
      <c r="F50" s="28"/>
      <c r="G50" s="28"/>
      <c r="H50" s="68">
        <v>42.4</v>
      </c>
      <c r="I50" s="68">
        <v>42.4</v>
      </c>
      <c r="J50" s="68"/>
      <c r="K50" s="68">
        <v>42.4</v>
      </c>
      <c r="L50" s="68">
        <v>42.4</v>
      </c>
      <c r="M50" s="43"/>
      <c r="N50" s="69">
        <v>42.4</v>
      </c>
      <c r="O50" s="69">
        <v>42.4</v>
      </c>
      <c r="P50" s="68"/>
      <c r="Q50" s="69">
        <v>42.4</v>
      </c>
      <c r="R50" s="69">
        <v>42.4</v>
      </c>
      <c r="S50" s="68"/>
      <c r="T50" s="69">
        <v>42.4</v>
      </c>
      <c r="U50" s="69">
        <v>42.4</v>
      </c>
      <c r="V50" s="43"/>
      <c r="W50" s="69">
        <v>42.4</v>
      </c>
      <c r="X50" s="69">
        <v>42.4</v>
      </c>
      <c r="Y50" s="43"/>
      <c r="Z50" s="43"/>
      <c r="AA50" s="43"/>
      <c r="AB50" s="43"/>
    </row>
    <row r="51" spans="2:28" ht="45" customHeight="1" thickBot="1">
      <c r="B51" s="5">
        <v>4</v>
      </c>
      <c r="C51" s="2" t="s">
        <v>65</v>
      </c>
      <c r="D51" s="30" t="s">
        <v>66</v>
      </c>
      <c r="E51" s="28"/>
      <c r="F51" s="28"/>
      <c r="G51" s="28"/>
      <c r="H51" s="68">
        <v>396.4</v>
      </c>
      <c r="I51" s="68">
        <v>396.4</v>
      </c>
      <c r="J51" s="68"/>
      <c r="K51" s="68">
        <v>396.4</v>
      </c>
      <c r="L51" s="68">
        <v>396.4</v>
      </c>
      <c r="M51" s="43"/>
      <c r="N51" s="69">
        <v>396.39</v>
      </c>
      <c r="O51" s="69">
        <v>396.39</v>
      </c>
      <c r="P51" s="68"/>
      <c r="Q51" s="41">
        <v>447.25</v>
      </c>
      <c r="R51" s="41">
        <v>447.25</v>
      </c>
      <c r="S51" s="68"/>
      <c r="T51" s="41">
        <v>447.25</v>
      </c>
      <c r="U51" s="41">
        <v>447.25</v>
      </c>
      <c r="V51" s="43"/>
      <c r="W51" s="41">
        <v>447.25</v>
      </c>
      <c r="X51" s="41">
        <v>447.25</v>
      </c>
      <c r="Y51" s="43"/>
      <c r="Z51" s="43"/>
      <c r="AA51" s="43"/>
      <c r="AB51" s="43"/>
    </row>
    <row r="52" spans="2:28" ht="86.25" customHeight="1" thickBot="1">
      <c r="B52" s="5" t="s">
        <v>70</v>
      </c>
      <c r="C52" s="2" t="s">
        <v>184</v>
      </c>
      <c r="D52" s="30" t="s">
        <v>66</v>
      </c>
      <c r="E52" s="28"/>
      <c r="F52" s="28"/>
      <c r="G52" s="28"/>
      <c r="H52" s="67" t="s">
        <v>183</v>
      </c>
      <c r="I52" s="67" t="s">
        <v>183</v>
      </c>
      <c r="J52" s="68"/>
      <c r="K52" s="67" t="s">
        <v>183</v>
      </c>
      <c r="L52" s="67" t="s">
        <v>183</v>
      </c>
      <c r="M52" s="43"/>
      <c r="N52" s="67" t="s">
        <v>183</v>
      </c>
      <c r="O52" s="67" t="s">
        <v>183</v>
      </c>
      <c r="P52" s="68"/>
      <c r="Q52" s="39" t="s">
        <v>190</v>
      </c>
      <c r="R52" s="39" t="s">
        <v>186</v>
      </c>
      <c r="S52" s="68"/>
      <c r="T52" s="39" t="s">
        <v>190</v>
      </c>
      <c r="U52" s="39" t="s">
        <v>186</v>
      </c>
      <c r="V52" s="43"/>
      <c r="W52" s="39" t="s">
        <v>190</v>
      </c>
      <c r="X52" s="39" t="s">
        <v>186</v>
      </c>
      <c r="Y52" s="43"/>
      <c r="Z52" s="43"/>
      <c r="AA52" s="43"/>
      <c r="AB52" s="43"/>
    </row>
    <row r="53" spans="2:28" ht="45" customHeight="1" thickBot="1">
      <c r="B53" s="5">
        <v>5</v>
      </c>
      <c r="C53" s="2" t="s">
        <v>69</v>
      </c>
      <c r="D53" s="30" t="s">
        <v>66</v>
      </c>
      <c r="E53" s="28"/>
      <c r="F53" s="28"/>
      <c r="G53" s="28"/>
      <c r="H53" s="69">
        <v>909.6</v>
      </c>
      <c r="I53" s="69">
        <v>909.6</v>
      </c>
      <c r="J53" s="68"/>
      <c r="K53" s="69">
        <v>909.6</v>
      </c>
      <c r="L53" s="69">
        <v>909.6</v>
      </c>
      <c r="M53" s="43"/>
      <c r="N53" s="69">
        <v>909.6</v>
      </c>
      <c r="O53" s="69">
        <v>909.6</v>
      </c>
      <c r="P53" s="68"/>
      <c r="Q53" s="41">
        <v>950.1</v>
      </c>
      <c r="R53" s="41">
        <v>950.1</v>
      </c>
      <c r="S53" s="68"/>
      <c r="T53" s="41">
        <v>950.1</v>
      </c>
      <c r="U53" s="41">
        <v>950.1</v>
      </c>
      <c r="V53" s="43"/>
      <c r="W53" s="41">
        <v>950.1</v>
      </c>
      <c r="X53" s="41">
        <v>950.1</v>
      </c>
      <c r="Y53" s="43"/>
      <c r="Z53" s="43"/>
      <c r="AA53" s="43"/>
      <c r="AB53" s="43"/>
    </row>
    <row r="54" spans="2:28" ht="45" customHeight="1" thickBot="1">
      <c r="B54" s="5" t="s">
        <v>73</v>
      </c>
      <c r="C54" s="2" t="s">
        <v>187</v>
      </c>
      <c r="D54" s="30" t="s">
        <v>66</v>
      </c>
      <c r="E54" s="28"/>
      <c r="F54" s="28"/>
      <c r="G54" s="28"/>
      <c r="H54" s="69">
        <v>909.6</v>
      </c>
      <c r="I54" s="69">
        <v>909.6</v>
      </c>
      <c r="J54" s="68"/>
      <c r="K54" s="69">
        <v>909.6</v>
      </c>
      <c r="L54" s="69">
        <v>909.6</v>
      </c>
      <c r="M54" s="43"/>
      <c r="N54" s="69">
        <v>909.6</v>
      </c>
      <c r="O54" s="69">
        <v>909.6</v>
      </c>
      <c r="P54" s="68"/>
      <c r="Q54" s="41">
        <v>950.1</v>
      </c>
      <c r="R54" s="41">
        <v>950.1</v>
      </c>
      <c r="S54" s="68"/>
      <c r="T54" s="41">
        <v>950.1</v>
      </c>
      <c r="U54" s="41">
        <v>950.1</v>
      </c>
      <c r="V54" s="43"/>
      <c r="W54" s="41">
        <v>950.1</v>
      </c>
      <c r="X54" s="41">
        <v>950.1</v>
      </c>
      <c r="Y54" s="43"/>
      <c r="Z54" s="43"/>
      <c r="AA54" s="43"/>
      <c r="AB54" s="43"/>
    </row>
    <row r="55" spans="2:28" ht="45" customHeight="1" thickBot="1">
      <c r="B55" s="5">
        <v>6</v>
      </c>
      <c r="C55" s="2" t="s">
        <v>71</v>
      </c>
      <c r="D55" s="30" t="s">
        <v>72</v>
      </c>
      <c r="E55" s="28"/>
      <c r="F55" s="28"/>
      <c r="G55" s="28"/>
      <c r="H55" s="69">
        <v>173.77</v>
      </c>
      <c r="I55" s="69">
        <v>173.77</v>
      </c>
      <c r="J55" s="68"/>
      <c r="K55" s="69">
        <v>173.77</v>
      </c>
      <c r="L55" s="69">
        <v>173.77</v>
      </c>
      <c r="M55" s="43"/>
      <c r="N55" s="69">
        <v>173.77</v>
      </c>
      <c r="O55" s="69">
        <v>173.77</v>
      </c>
      <c r="P55" s="68"/>
      <c r="Q55" s="41">
        <v>181.94</v>
      </c>
      <c r="R55" s="41">
        <v>181.94</v>
      </c>
      <c r="S55" s="68"/>
      <c r="T55" s="41">
        <v>181.94</v>
      </c>
      <c r="U55" s="41">
        <v>181.94</v>
      </c>
      <c r="V55" s="43"/>
      <c r="W55" s="41">
        <v>181.94</v>
      </c>
      <c r="X55" s="41">
        <v>181.94</v>
      </c>
      <c r="Y55" s="43"/>
      <c r="Z55" s="43"/>
      <c r="AA55" s="43"/>
      <c r="AB55" s="43"/>
    </row>
    <row r="56" spans="2:28" ht="69.75" customHeight="1" thickBot="1">
      <c r="B56" s="5">
        <v>7</v>
      </c>
      <c r="C56" s="2" t="s">
        <v>185</v>
      </c>
      <c r="D56" s="30" t="s">
        <v>72</v>
      </c>
      <c r="E56" s="28"/>
      <c r="F56" s="28"/>
      <c r="G56" s="28"/>
      <c r="H56" s="67" t="s">
        <v>181</v>
      </c>
      <c r="I56" s="67" t="s">
        <v>181</v>
      </c>
      <c r="J56" s="68"/>
      <c r="K56" s="67" t="s">
        <v>181</v>
      </c>
      <c r="L56" s="67" t="s">
        <v>181</v>
      </c>
      <c r="M56" s="43"/>
      <c r="N56" s="67" t="s">
        <v>181</v>
      </c>
      <c r="O56" s="67" t="s">
        <v>181</v>
      </c>
      <c r="P56" s="68"/>
      <c r="Q56" s="39" t="s">
        <v>182</v>
      </c>
      <c r="R56" s="39" t="s">
        <v>182</v>
      </c>
      <c r="S56" s="68"/>
      <c r="T56" s="39" t="s">
        <v>182</v>
      </c>
      <c r="U56" s="39" t="s">
        <v>182</v>
      </c>
      <c r="V56" s="43"/>
      <c r="W56" s="39" t="s">
        <v>182</v>
      </c>
      <c r="X56" s="39" t="s">
        <v>182</v>
      </c>
      <c r="Y56" s="43"/>
      <c r="Z56" s="43"/>
      <c r="AA56" s="43"/>
      <c r="AB56" s="43"/>
    </row>
    <row r="57" spans="2:28" ht="45" customHeight="1" thickBot="1">
      <c r="B57" s="5" t="s">
        <v>104</v>
      </c>
      <c r="C57" s="2" t="s">
        <v>75</v>
      </c>
      <c r="D57" s="30" t="s">
        <v>76</v>
      </c>
      <c r="E57" s="28"/>
      <c r="F57" s="28"/>
      <c r="G57" s="28"/>
      <c r="H57" s="67">
        <v>48.87</v>
      </c>
      <c r="I57" s="67">
        <v>48.87</v>
      </c>
      <c r="J57" s="68"/>
      <c r="K57" s="67">
        <v>48.87</v>
      </c>
      <c r="L57" s="67">
        <v>48.87</v>
      </c>
      <c r="M57" s="43"/>
      <c r="N57" s="67">
        <v>48.87</v>
      </c>
      <c r="O57" s="67">
        <v>48.87</v>
      </c>
      <c r="P57" s="68"/>
      <c r="Q57" s="39">
        <v>52.17</v>
      </c>
      <c r="R57" s="39">
        <v>52.17</v>
      </c>
      <c r="S57" s="68"/>
      <c r="T57" s="39">
        <v>52.17</v>
      </c>
      <c r="U57" s="39">
        <v>52.17</v>
      </c>
      <c r="V57" s="43"/>
      <c r="W57" s="39">
        <v>52.17</v>
      </c>
      <c r="X57" s="39">
        <v>52.17</v>
      </c>
      <c r="Y57" s="43"/>
      <c r="Z57" s="43"/>
      <c r="AA57" s="43"/>
      <c r="AB57" s="43"/>
    </row>
    <row r="58" spans="2:28" ht="45" customHeight="1" thickBot="1">
      <c r="B58" s="5">
        <v>8</v>
      </c>
      <c r="C58" s="2" t="s">
        <v>77</v>
      </c>
      <c r="D58" s="30" t="s">
        <v>10</v>
      </c>
      <c r="E58" s="28"/>
      <c r="F58" s="28"/>
      <c r="G58" s="28"/>
      <c r="H58" s="68"/>
      <c r="I58" s="68">
        <v>499.24799999999999</v>
      </c>
      <c r="J58" s="68"/>
      <c r="K58" s="68"/>
      <c r="L58" s="68">
        <v>1183.106</v>
      </c>
      <c r="M58" s="43"/>
      <c r="N58" s="43"/>
      <c r="O58" s="66">
        <v>17825.600999999999</v>
      </c>
      <c r="P58" s="43"/>
      <c r="Q58" s="34"/>
      <c r="R58" s="114">
        <v>7053.7060000000001</v>
      </c>
      <c r="S58" s="43"/>
      <c r="T58" s="34"/>
      <c r="U58" s="114">
        <v>3831.826</v>
      </c>
      <c r="V58" s="43"/>
      <c r="W58" s="43"/>
      <c r="X58" s="43"/>
      <c r="Y58" s="43"/>
      <c r="Z58" s="43"/>
      <c r="AA58" s="43"/>
      <c r="AB58" s="43"/>
    </row>
    <row r="59" spans="2:28" ht="45" customHeight="1" thickBot="1">
      <c r="B59" s="5">
        <v>9</v>
      </c>
      <c r="C59" s="2" t="s">
        <v>78</v>
      </c>
      <c r="D59" s="30" t="s">
        <v>10</v>
      </c>
      <c r="E59" s="28"/>
      <c r="F59" s="28"/>
      <c r="G59" s="28"/>
      <c r="H59" s="68"/>
      <c r="I59" s="68"/>
      <c r="J59" s="68"/>
      <c r="K59" s="68"/>
      <c r="L59" s="68">
        <v>1183.106</v>
      </c>
      <c r="M59" s="43"/>
      <c r="N59" s="47"/>
      <c r="O59" s="66">
        <v>17825.600999999999</v>
      </c>
      <c r="P59" s="43"/>
      <c r="Q59" s="53"/>
      <c r="R59" s="114">
        <v>7053.7060000000001</v>
      </c>
      <c r="S59" s="43"/>
      <c r="T59" s="53"/>
      <c r="U59" s="114">
        <v>3831.826</v>
      </c>
      <c r="V59" s="43"/>
      <c r="W59" s="43"/>
      <c r="X59" s="43"/>
      <c r="Y59" s="43"/>
      <c r="Z59" s="43"/>
      <c r="AA59" s="43"/>
      <c r="AB59" s="43"/>
    </row>
    <row r="60" spans="2:28" ht="45" customHeight="1" thickBot="1">
      <c r="B60" s="5">
        <v>10</v>
      </c>
      <c r="C60" s="12" t="s">
        <v>79</v>
      </c>
      <c r="D60" s="30" t="s">
        <v>76</v>
      </c>
      <c r="E60" s="28"/>
      <c r="F60" s="23" t="s">
        <v>8</v>
      </c>
      <c r="G60" s="23" t="s">
        <v>8</v>
      </c>
      <c r="H60" s="68">
        <v>12.89</v>
      </c>
      <c r="I60" s="73" t="s">
        <v>8</v>
      </c>
      <c r="J60" s="73" t="s">
        <v>8</v>
      </c>
      <c r="K60" s="68">
        <v>12.89</v>
      </c>
      <c r="L60" s="73" t="s">
        <v>8</v>
      </c>
      <c r="M60" s="50" t="s">
        <v>8</v>
      </c>
      <c r="N60" s="43">
        <v>12.89</v>
      </c>
      <c r="O60" s="50" t="s">
        <v>8</v>
      </c>
      <c r="P60" s="50" t="s">
        <v>8</v>
      </c>
      <c r="Q60" s="34">
        <v>13.04</v>
      </c>
      <c r="R60" s="34"/>
      <c r="S60" s="50" t="s">
        <v>8</v>
      </c>
      <c r="T60" s="34">
        <v>13.04</v>
      </c>
      <c r="U60" s="34"/>
      <c r="V60" s="50" t="s">
        <v>8</v>
      </c>
      <c r="W60" s="34">
        <v>13.04</v>
      </c>
      <c r="X60" s="50" t="s">
        <v>8</v>
      </c>
      <c r="Y60" s="50" t="s">
        <v>8</v>
      </c>
      <c r="Z60" s="43">
        <v>13.04</v>
      </c>
      <c r="AA60" s="50" t="s">
        <v>8</v>
      </c>
      <c r="AB60" s="50" t="s">
        <v>8</v>
      </c>
    </row>
    <row r="61" spans="2:28">
      <c r="I61" s="10">
        <v>2012</v>
      </c>
      <c r="L61" s="10">
        <v>2013</v>
      </c>
      <c r="O61" s="10">
        <v>2014</v>
      </c>
      <c r="R61" s="10">
        <v>2015</v>
      </c>
      <c r="U61" s="10">
        <v>2016</v>
      </c>
      <c r="X61" s="10">
        <v>2017</v>
      </c>
      <c r="Z61" s="10">
        <v>2018</v>
      </c>
    </row>
    <row r="63" spans="2:28">
      <c r="B63" s="10" t="s">
        <v>80</v>
      </c>
    </row>
    <row r="64" spans="2:28">
      <c r="B64" s="10" t="s">
        <v>81</v>
      </c>
    </row>
    <row r="65" spans="2:7">
      <c r="B65" s="10" t="s">
        <v>82</v>
      </c>
    </row>
    <row r="66" spans="2:7">
      <c r="B66" s="10" t="s">
        <v>83</v>
      </c>
    </row>
    <row r="67" spans="2:7">
      <c r="B67" s="10" t="s">
        <v>84</v>
      </c>
    </row>
    <row r="68" spans="2:7">
      <c r="B68" s="10" t="s">
        <v>85</v>
      </c>
    </row>
    <row r="70" spans="2:7">
      <c r="B70" s="113" t="s">
        <v>191</v>
      </c>
      <c r="C70" s="113"/>
      <c r="D70" s="113"/>
      <c r="E70" s="113"/>
      <c r="F70" s="113"/>
      <c r="G70" s="113"/>
    </row>
    <row r="277" spans="3:4">
      <c r="C277" s="26" t="s">
        <v>175</v>
      </c>
    </row>
    <row r="279" spans="3:4">
      <c r="C279" s="10" t="s">
        <v>163</v>
      </c>
      <c r="D279" s="10">
        <v>634.57000000000005</v>
      </c>
    </row>
    <row r="280" spans="3:4">
      <c r="C280" s="10" t="s">
        <v>164</v>
      </c>
      <c r="D280" s="10">
        <v>389.27</v>
      </c>
    </row>
    <row r="281" spans="3:4">
      <c r="C281" s="26" t="s">
        <v>165</v>
      </c>
      <c r="D281" s="26">
        <f>D279+D280</f>
        <v>1023.84</v>
      </c>
    </row>
    <row r="284" spans="3:4">
      <c r="C284" s="26" t="s">
        <v>176</v>
      </c>
    </row>
    <row r="286" spans="3:4">
      <c r="C286" s="10" t="s">
        <v>166</v>
      </c>
      <c r="D286" s="10">
        <v>208.26</v>
      </c>
    </row>
    <row r="287" spans="3:4">
      <c r="C287" s="10" t="s">
        <v>167</v>
      </c>
      <c r="D287" s="10">
        <v>3.64</v>
      </c>
    </row>
    <row r="288" spans="3:4">
      <c r="C288" s="10" t="s">
        <v>168</v>
      </c>
      <c r="D288" s="10">
        <v>38.450000000000003</v>
      </c>
    </row>
    <row r="289" spans="3:4">
      <c r="C289" s="10" t="s">
        <v>169</v>
      </c>
      <c r="D289" s="10">
        <v>2.21</v>
      </c>
    </row>
    <row r="290" spans="3:4">
      <c r="C290" s="10" t="s">
        <v>170</v>
      </c>
      <c r="D290" s="10">
        <v>72.09</v>
      </c>
    </row>
    <row r="291" spans="3:4" ht="30">
      <c r="C291" s="27" t="s">
        <v>171</v>
      </c>
      <c r="D291" s="10">
        <v>296.47000000000003</v>
      </c>
    </row>
    <row r="292" spans="3:4">
      <c r="C292" s="10" t="s">
        <v>172</v>
      </c>
      <c r="D292" s="10">
        <v>95.14</v>
      </c>
    </row>
    <row r="293" spans="3:4">
      <c r="C293" s="10" t="s">
        <v>173</v>
      </c>
      <c r="D293" s="10">
        <v>1254.29</v>
      </c>
    </row>
    <row r="294" spans="3:4">
      <c r="C294" s="10" t="s">
        <v>174</v>
      </c>
      <c r="D294" s="10">
        <v>207.61</v>
      </c>
    </row>
    <row r="295" spans="3:4">
      <c r="C295" s="26" t="s">
        <v>165</v>
      </c>
      <c r="D295" s="26">
        <f>SUM(D286:D294)</f>
        <v>2178.16</v>
      </c>
    </row>
  </sheetData>
  <mergeCells count="73">
    <mergeCell ref="B70:G70"/>
    <mergeCell ref="O43:O44"/>
    <mergeCell ref="Q43:Q44"/>
    <mergeCell ref="R43:R44"/>
    <mergeCell ref="Z45:Z46"/>
    <mergeCell ref="AA45:AA46"/>
    <mergeCell ref="V45:V46"/>
    <mergeCell ref="AB45:AB46"/>
    <mergeCell ref="W6:X6"/>
    <mergeCell ref="Y6:Y7"/>
    <mergeCell ref="W43:W44"/>
    <mergeCell ref="X43:X44"/>
    <mergeCell ref="Y43:Y44"/>
    <mergeCell ref="W45:W46"/>
    <mergeCell ref="X45:X46"/>
    <mergeCell ref="Y45:Y46"/>
    <mergeCell ref="Z6:AA6"/>
    <mergeCell ref="AB6:AB7"/>
    <mergeCell ref="Z43:Z44"/>
    <mergeCell ref="AA43:AA44"/>
    <mergeCell ref="AB43:AB44"/>
    <mergeCell ref="Q6:R6"/>
    <mergeCell ref="S6:S7"/>
    <mergeCell ref="S43:S44"/>
    <mergeCell ref="S45:S46"/>
    <mergeCell ref="T6:U6"/>
    <mergeCell ref="T43:T44"/>
    <mergeCell ref="T45:T46"/>
    <mergeCell ref="U45:U46"/>
    <mergeCell ref="U43:U44"/>
    <mergeCell ref="V6:V7"/>
    <mergeCell ref="V43:V44"/>
    <mergeCell ref="Q45:Q46"/>
    <mergeCell ref="R45:R46"/>
    <mergeCell ref="I43:I44"/>
    <mergeCell ref="J43:J44"/>
    <mergeCell ref="M45:M46"/>
    <mergeCell ref="N6:O6"/>
    <mergeCell ref="P6:P7"/>
    <mergeCell ref="P43:P44"/>
    <mergeCell ref="P45:P46"/>
    <mergeCell ref="K6:L6"/>
    <mergeCell ref="M6:M7"/>
    <mergeCell ref="K43:K44"/>
    <mergeCell ref="L43:L44"/>
    <mergeCell ref="M43:M44"/>
    <mergeCell ref="N43:N44"/>
    <mergeCell ref="B3:G3"/>
    <mergeCell ref="B4:G4"/>
    <mergeCell ref="B2:G2"/>
    <mergeCell ref="H6:I6"/>
    <mergeCell ref="J6:J7"/>
    <mergeCell ref="B6:B7"/>
    <mergeCell ref="C6:C7"/>
    <mergeCell ref="D6:D7"/>
    <mergeCell ref="E6:F6"/>
    <mergeCell ref="G6:G7"/>
    <mergeCell ref="N45:N46"/>
    <mergeCell ref="O45:O46"/>
    <mergeCell ref="D43:D44"/>
    <mergeCell ref="E43:E44"/>
    <mergeCell ref="F43:F44"/>
    <mergeCell ref="G43:G44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H43:H44"/>
  </mergeCells>
  <hyperlinks>
    <hyperlink ref="G6" location="P320" display="P320"/>
    <hyperlink ref="E7" location="P318" display="P318"/>
    <hyperlink ref="F7" location="P319" display="P319"/>
    <hyperlink ref="C21" location="P321" display="P321"/>
    <hyperlink ref="C60" location="P322" display="P322"/>
    <hyperlink ref="J6" location="P320" display="P320"/>
    <hyperlink ref="H7" location="P318" display="P318"/>
    <hyperlink ref="I7" location="P319" display="P319"/>
    <hyperlink ref="M6" location="P320" display="P320"/>
    <hyperlink ref="K7" location="P318" display="P318"/>
    <hyperlink ref="L7" location="P319" display="P319"/>
    <hyperlink ref="P6" location="P320" display="P320"/>
    <hyperlink ref="N7" location="P318" display="P318"/>
    <hyperlink ref="O7" location="P319" display="P319"/>
    <hyperlink ref="S6" location="P320" display="P320"/>
    <hyperlink ref="Q7" location="P318" display="P318"/>
    <hyperlink ref="R7" location="P319" display="P319"/>
    <hyperlink ref="V6" location="P320" display="P320"/>
    <hyperlink ref="T7" location="P318" display="P318"/>
    <hyperlink ref="U7" location="P319" display="P319"/>
    <hyperlink ref="Y6" location="P320" display="P320"/>
    <hyperlink ref="W7" location="P318" display="P318"/>
    <hyperlink ref="X7" location="P319" display="P319"/>
    <hyperlink ref="AB6" location="P320" display="P320"/>
    <hyperlink ref="Z7" location="P318" display="P318"/>
    <hyperlink ref="AA7" location="P319" display="P319"/>
  </hyperlinks>
  <pageMargins left="0.70866141732283472" right="0.70866141732283472" top="0.74803149606299213" bottom="0.74803149606299213" header="0.31496062992125984" footer="0.31496062992125984"/>
  <pageSetup paperSize="9" scale="3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64"/>
  <sheetViews>
    <sheetView topLeftCell="B37" zoomScale="60" zoomScaleNormal="60" workbookViewId="0">
      <selection activeCell="E44" sqref="E44"/>
    </sheetView>
  </sheetViews>
  <sheetFormatPr defaultRowHeight="15"/>
  <cols>
    <col min="2" max="2" width="13.85546875" customWidth="1"/>
    <col min="3" max="3" width="81.42578125" customWidth="1"/>
    <col min="4" max="4" width="12.85546875" customWidth="1"/>
    <col min="5" max="5" width="18.5703125" customWidth="1"/>
    <col min="6" max="6" width="20.7109375" customWidth="1"/>
    <col min="7" max="7" width="24.140625" customWidth="1"/>
    <col min="8" max="8" width="15.42578125" customWidth="1"/>
    <col min="9" max="9" width="18.140625" customWidth="1"/>
    <col min="10" max="10" width="23.140625" customWidth="1"/>
    <col min="11" max="11" width="12.42578125" customWidth="1"/>
    <col min="12" max="12" width="13.5703125" customWidth="1"/>
    <col min="13" max="14" width="19.85546875" customWidth="1"/>
    <col min="15" max="15" width="13.85546875" customWidth="1"/>
    <col min="16" max="16" width="17.85546875" customWidth="1"/>
    <col min="17" max="17" width="11.28515625" customWidth="1"/>
    <col min="18" max="18" width="13.5703125" customWidth="1"/>
    <col min="19" max="19" width="15.5703125" customWidth="1"/>
    <col min="20" max="20" width="14.85546875" customWidth="1"/>
    <col min="21" max="21" width="14.42578125" customWidth="1"/>
    <col min="22" max="22" width="17.5703125" customWidth="1"/>
    <col min="23" max="23" width="15.7109375" customWidth="1"/>
    <col min="24" max="24" width="15.85546875" customWidth="1"/>
    <col min="25" max="25" width="15.7109375" customWidth="1"/>
    <col min="26" max="26" width="14.42578125" customWidth="1"/>
    <col min="27" max="27" width="15.28515625" customWidth="1"/>
  </cols>
  <sheetData>
    <row r="2" spans="2:28" ht="81.95" customHeight="1">
      <c r="B2" s="107" t="s">
        <v>161</v>
      </c>
      <c r="C2" s="107"/>
      <c r="D2" s="107"/>
      <c r="E2" s="107"/>
      <c r="F2" s="107"/>
      <c r="G2" s="107"/>
    </row>
    <row r="3" spans="2:28" ht="18.75">
      <c r="B3" s="108" t="s">
        <v>189</v>
      </c>
      <c r="C3" s="109"/>
      <c r="D3" s="109"/>
      <c r="E3" s="109"/>
      <c r="F3" s="109"/>
      <c r="G3" s="109"/>
    </row>
    <row r="4" spans="2:28">
      <c r="B4" s="86"/>
      <c r="C4" s="86"/>
      <c r="D4" s="86"/>
      <c r="E4" s="86"/>
      <c r="F4" s="86"/>
      <c r="G4" s="86"/>
    </row>
    <row r="5" spans="2:28">
      <c r="B5" s="13"/>
      <c r="C5" s="13"/>
      <c r="D5" s="13"/>
      <c r="E5" s="13"/>
      <c r="F5" s="13"/>
      <c r="G5" s="13"/>
    </row>
    <row r="6" spans="2:28" ht="18" customHeight="1">
      <c r="B6" s="103" t="s">
        <v>0</v>
      </c>
      <c r="C6" s="103" t="s">
        <v>1</v>
      </c>
      <c r="D6" s="103" t="s">
        <v>2</v>
      </c>
      <c r="E6" s="103" t="s">
        <v>152</v>
      </c>
      <c r="F6" s="103"/>
      <c r="G6" s="110" t="s">
        <v>3</v>
      </c>
      <c r="H6" s="103" t="s">
        <v>153</v>
      </c>
      <c r="I6" s="103"/>
      <c r="J6" s="110" t="s">
        <v>3</v>
      </c>
      <c r="K6" s="103" t="s">
        <v>154</v>
      </c>
      <c r="L6" s="103"/>
      <c r="M6" s="110" t="s">
        <v>3</v>
      </c>
      <c r="N6" s="103" t="s">
        <v>155</v>
      </c>
      <c r="O6" s="103"/>
      <c r="P6" s="110" t="s">
        <v>3</v>
      </c>
      <c r="Q6" s="103" t="s">
        <v>156</v>
      </c>
      <c r="R6" s="103"/>
      <c r="S6" s="110" t="s">
        <v>3</v>
      </c>
      <c r="T6" s="103" t="s">
        <v>157</v>
      </c>
      <c r="U6" s="103"/>
      <c r="V6" s="110" t="s">
        <v>3</v>
      </c>
      <c r="W6" s="103" t="s">
        <v>158</v>
      </c>
      <c r="X6" s="103"/>
      <c r="Y6" s="110" t="s">
        <v>3</v>
      </c>
      <c r="Z6" s="103" t="s">
        <v>159</v>
      </c>
      <c r="AA6" s="103"/>
      <c r="AB6" s="110" t="s">
        <v>3</v>
      </c>
    </row>
    <row r="7" spans="2:28">
      <c r="B7" s="103"/>
      <c r="C7" s="103"/>
      <c r="D7" s="103"/>
      <c r="E7" s="14" t="s">
        <v>4</v>
      </c>
      <c r="F7" s="14" t="s">
        <v>5</v>
      </c>
      <c r="G7" s="110"/>
      <c r="H7" s="14" t="s">
        <v>4</v>
      </c>
      <c r="I7" s="14" t="s">
        <v>5</v>
      </c>
      <c r="J7" s="110"/>
      <c r="K7" s="14" t="s">
        <v>4</v>
      </c>
      <c r="L7" s="14" t="s">
        <v>5</v>
      </c>
      <c r="M7" s="110"/>
      <c r="N7" s="14" t="s">
        <v>4</v>
      </c>
      <c r="O7" s="14" t="s">
        <v>5</v>
      </c>
      <c r="P7" s="110"/>
      <c r="Q7" s="14" t="s">
        <v>4</v>
      </c>
      <c r="R7" s="14" t="s">
        <v>5</v>
      </c>
      <c r="S7" s="110"/>
      <c r="T7" s="14" t="s">
        <v>4</v>
      </c>
      <c r="U7" s="14" t="s">
        <v>5</v>
      </c>
      <c r="V7" s="110"/>
      <c r="W7" s="14" t="s">
        <v>4</v>
      </c>
      <c r="X7" s="14" t="s">
        <v>5</v>
      </c>
      <c r="Y7" s="110"/>
      <c r="Z7" s="14" t="s">
        <v>4</v>
      </c>
      <c r="AA7" s="14" t="s">
        <v>5</v>
      </c>
      <c r="AB7" s="110"/>
    </row>
    <row r="8" spans="2:28" ht="39" customHeight="1">
      <c r="B8" s="15" t="s">
        <v>6</v>
      </c>
      <c r="C8" s="16" t="s">
        <v>7</v>
      </c>
      <c r="D8" s="15" t="s">
        <v>8</v>
      </c>
      <c r="E8" s="15" t="s">
        <v>8</v>
      </c>
      <c r="F8" s="15" t="s">
        <v>8</v>
      </c>
      <c r="G8" s="15" t="s">
        <v>8</v>
      </c>
      <c r="H8" s="15" t="s">
        <v>8</v>
      </c>
      <c r="I8" s="15" t="s">
        <v>8</v>
      </c>
      <c r="J8" s="15" t="s">
        <v>8</v>
      </c>
      <c r="K8" s="15" t="s">
        <v>8</v>
      </c>
      <c r="L8" s="15" t="s">
        <v>8</v>
      </c>
      <c r="M8" s="15" t="s">
        <v>8</v>
      </c>
      <c r="N8" s="15" t="s">
        <v>8</v>
      </c>
      <c r="O8" s="15" t="s">
        <v>8</v>
      </c>
      <c r="P8" s="15" t="s">
        <v>8</v>
      </c>
      <c r="Q8" s="15" t="s">
        <v>8</v>
      </c>
      <c r="R8" s="15" t="s">
        <v>8</v>
      </c>
      <c r="S8" s="15" t="s">
        <v>8</v>
      </c>
      <c r="T8" s="15" t="s">
        <v>8</v>
      </c>
      <c r="U8" s="15" t="s">
        <v>8</v>
      </c>
      <c r="V8" s="15" t="s">
        <v>8</v>
      </c>
      <c r="W8" s="15" t="s">
        <v>8</v>
      </c>
      <c r="X8" s="15" t="s">
        <v>8</v>
      </c>
      <c r="Y8" s="15" t="s">
        <v>8</v>
      </c>
      <c r="Z8" s="15" t="s">
        <v>8</v>
      </c>
      <c r="AA8" s="15" t="s">
        <v>8</v>
      </c>
      <c r="AB8" s="15" t="s">
        <v>8</v>
      </c>
    </row>
    <row r="9" spans="2:28" ht="39" customHeight="1">
      <c r="B9" s="15">
        <v>1</v>
      </c>
      <c r="C9" s="16" t="s">
        <v>9</v>
      </c>
      <c r="D9" s="15" t="s">
        <v>10</v>
      </c>
      <c r="E9" s="23">
        <f>E10+E27</f>
        <v>26749.599999999999</v>
      </c>
      <c r="F9" s="23">
        <f>F10+F27</f>
        <v>26196.33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2:28" ht="39" customHeight="1">
      <c r="B10" s="18" t="s">
        <v>86</v>
      </c>
      <c r="C10" s="16" t="s">
        <v>115</v>
      </c>
      <c r="D10" s="15" t="s">
        <v>10</v>
      </c>
      <c r="E10" s="24">
        <f>E11+E16+E18+E19</f>
        <v>21347</v>
      </c>
      <c r="F10" s="23">
        <f>F11+F16+F18+F19</f>
        <v>26196.33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2:28" ht="39" customHeight="1">
      <c r="B11" s="19" t="s">
        <v>87</v>
      </c>
      <c r="C11" s="16" t="s">
        <v>12</v>
      </c>
      <c r="D11" s="15" t="s">
        <v>10</v>
      </c>
      <c r="E11" s="21">
        <f>E13</f>
        <v>3942</v>
      </c>
      <c r="F11" s="23">
        <f>F12+F13</f>
        <v>7067.01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2:28" ht="39" customHeight="1">
      <c r="B12" s="15" t="s">
        <v>13</v>
      </c>
      <c r="C12" s="16" t="s">
        <v>14</v>
      </c>
      <c r="D12" s="15" t="s">
        <v>10</v>
      </c>
      <c r="E12" s="25"/>
      <c r="F12" s="21">
        <v>2549.21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2:28" ht="39" customHeight="1">
      <c r="B13" s="15" t="s">
        <v>15</v>
      </c>
      <c r="C13" s="16" t="s">
        <v>16</v>
      </c>
      <c r="D13" s="15" t="s">
        <v>10</v>
      </c>
      <c r="E13" s="25">
        <v>3942</v>
      </c>
      <c r="F13" s="23">
        <v>4517.8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2:28" ht="60" customHeight="1">
      <c r="B14" s="15" t="s">
        <v>17</v>
      </c>
      <c r="C14" s="16" t="s">
        <v>18</v>
      </c>
      <c r="D14" s="15" t="s">
        <v>10</v>
      </c>
      <c r="E14" s="25"/>
      <c r="F14" s="23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2:28" ht="39" customHeight="1">
      <c r="B15" s="15" t="s">
        <v>19</v>
      </c>
      <c r="C15" s="16" t="s">
        <v>20</v>
      </c>
      <c r="D15" s="15" t="s">
        <v>10</v>
      </c>
      <c r="E15" s="21"/>
      <c r="F15" s="2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2:28" ht="39" customHeight="1">
      <c r="B16" s="19" t="s">
        <v>105</v>
      </c>
      <c r="C16" s="16" t="s">
        <v>116</v>
      </c>
      <c r="D16" s="15" t="s">
        <v>10</v>
      </c>
      <c r="E16" s="21">
        <v>8945</v>
      </c>
      <c r="F16" s="22">
        <v>12643.4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2:28" ht="39" customHeight="1">
      <c r="B17" s="15" t="s">
        <v>22</v>
      </c>
      <c r="C17" s="16" t="s">
        <v>20</v>
      </c>
      <c r="D17" s="15" t="s">
        <v>10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 spans="2:28" ht="39" customHeight="1">
      <c r="B18" s="19" t="s">
        <v>106</v>
      </c>
      <c r="C18" s="16" t="s">
        <v>117</v>
      </c>
      <c r="D18" s="15" t="s">
        <v>10</v>
      </c>
      <c r="E18" s="21">
        <v>1676.4</v>
      </c>
      <c r="F18" s="22">
        <v>2003.24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2:28" ht="39" customHeight="1">
      <c r="B19" s="19" t="s">
        <v>88</v>
      </c>
      <c r="C19" s="16" t="s">
        <v>118</v>
      </c>
      <c r="D19" s="15" t="s">
        <v>10</v>
      </c>
      <c r="E19" s="21">
        <f>2120.7+4662.9</f>
        <v>6783.5999999999995</v>
      </c>
      <c r="F19" s="22">
        <f>3447.33+611.11+290+F21</f>
        <v>4482.68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2:28" ht="39" customHeight="1">
      <c r="B20" s="15" t="s">
        <v>119</v>
      </c>
      <c r="C20" s="16" t="s">
        <v>35</v>
      </c>
      <c r="D20" s="15" t="s">
        <v>10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2:28" ht="39" customHeight="1">
      <c r="B21" s="15" t="s">
        <v>120</v>
      </c>
      <c r="C21" s="16" t="s">
        <v>121</v>
      </c>
      <c r="D21" s="15" t="s">
        <v>10</v>
      </c>
      <c r="E21" s="17"/>
      <c r="F21" s="22">
        <v>134.24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2:28" ht="39" customHeight="1">
      <c r="B22" s="15" t="s">
        <v>122</v>
      </c>
      <c r="C22" s="16" t="s">
        <v>123</v>
      </c>
      <c r="D22" s="15" t="s">
        <v>10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2:28" ht="39" customHeight="1">
      <c r="B23" s="15" t="s">
        <v>124</v>
      </c>
      <c r="C23" s="16" t="s">
        <v>125</v>
      </c>
      <c r="D23" s="15" t="s">
        <v>10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2:28" ht="39" customHeight="1">
      <c r="B24" s="15" t="s">
        <v>126</v>
      </c>
      <c r="C24" s="20" t="s">
        <v>127</v>
      </c>
      <c r="D24" s="15" t="s">
        <v>10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2:28" ht="39" customHeight="1">
      <c r="B25" s="18" t="s">
        <v>90</v>
      </c>
      <c r="C25" s="16" t="s">
        <v>128</v>
      </c>
      <c r="D25" s="15" t="s">
        <v>10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2:28" ht="39" customHeight="1">
      <c r="B26" s="19" t="s">
        <v>91</v>
      </c>
      <c r="C26" s="16" t="s">
        <v>129</v>
      </c>
      <c r="D26" s="15" t="s">
        <v>10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2:28" ht="39" customHeight="1">
      <c r="B27" s="19" t="s">
        <v>92</v>
      </c>
      <c r="C27" s="16" t="s">
        <v>130</v>
      </c>
      <c r="D27" s="15" t="s">
        <v>10</v>
      </c>
      <c r="E27" s="21">
        <v>5402.6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2:28" ht="39" customHeight="1">
      <c r="B28" s="15" t="s">
        <v>131</v>
      </c>
      <c r="C28" s="16" t="s">
        <v>132</v>
      </c>
      <c r="D28" s="15" t="s">
        <v>10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2:28" ht="39" customHeight="1">
      <c r="B29" s="15" t="s">
        <v>133</v>
      </c>
      <c r="C29" s="16" t="s">
        <v>134</v>
      </c>
      <c r="D29" s="15" t="s">
        <v>10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2:28" ht="39" customHeight="1">
      <c r="B30" s="15" t="s">
        <v>135</v>
      </c>
      <c r="C30" s="16" t="s">
        <v>136</v>
      </c>
      <c r="D30" s="15" t="s">
        <v>10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2:28" ht="39" customHeight="1">
      <c r="B31" s="15" t="s">
        <v>137</v>
      </c>
      <c r="C31" s="16" t="s">
        <v>138</v>
      </c>
      <c r="D31" s="15" t="s">
        <v>10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2:28" ht="39" customHeight="1">
      <c r="B32" s="18" t="s">
        <v>103</v>
      </c>
      <c r="C32" s="16" t="s">
        <v>34</v>
      </c>
      <c r="D32" s="15" t="s">
        <v>10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2:28" ht="45" customHeight="1">
      <c r="B33" s="18" t="s">
        <v>147</v>
      </c>
      <c r="C33" s="16" t="s">
        <v>139</v>
      </c>
      <c r="D33" s="15" t="s">
        <v>10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2:28" ht="60.6" customHeight="1">
      <c r="B34" s="19" t="s">
        <v>148</v>
      </c>
      <c r="C34" s="16" t="s">
        <v>140</v>
      </c>
      <c r="D34" s="15" t="s">
        <v>10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2:28" ht="39" customHeight="1">
      <c r="B35" s="15" t="s">
        <v>141</v>
      </c>
      <c r="C35" s="16" t="s">
        <v>44</v>
      </c>
      <c r="D35" s="15" t="s">
        <v>45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2:28" ht="91.5" customHeight="1">
      <c r="B36" s="18" t="s">
        <v>149</v>
      </c>
      <c r="C36" s="16" t="s">
        <v>46</v>
      </c>
      <c r="D36" s="15" t="s">
        <v>10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2:28" ht="39" customHeight="1">
      <c r="B37" s="15" t="s">
        <v>49</v>
      </c>
      <c r="C37" s="16" t="s">
        <v>142</v>
      </c>
      <c r="D37" s="15" t="s">
        <v>10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2:28" ht="39" customHeight="1">
      <c r="B38" s="15" t="s">
        <v>51</v>
      </c>
      <c r="C38" s="16" t="s">
        <v>52</v>
      </c>
      <c r="D38" s="15" t="s">
        <v>10</v>
      </c>
      <c r="E38" s="21">
        <v>8299.31</v>
      </c>
      <c r="F38" s="22">
        <v>9682.51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2:28" ht="39" customHeight="1">
      <c r="B39" s="102" t="s">
        <v>86</v>
      </c>
      <c r="C39" s="16" t="s">
        <v>53</v>
      </c>
      <c r="D39" s="103" t="s">
        <v>55</v>
      </c>
      <c r="E39" s="103">
        <v>6358.6</v>
      </c>
      <c r="F39" s="104">
        <v>6765.67</v>
      </c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2:28" ht="39" customHeight="1">
      <c r="B40" s="102"/>
      <c r="C40" s="16" t="s">
        <v>54</v>
      </c>
      <c r="D40" s="103"/>
      <c r="E40" s="103"/>
      <c r="F40" s="105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2:28" ht="39" customHeight="1">
      <c r="B41" s="102" t="s">
        <v>90</v>
      </c>
      <c r="C41" s="16" t="s">
        <v>53</v>
      </c>
      <c r="D41" s="103" t="s">
        <v>10</v>
      </c>
      <c r="E41" s="111">
        <f>E38/E39</f>
        <v>1.3052102664108449</v>
      </c>
      <c r="F41" s="111">
        <f>F38/F39</f>
        <v>1.4311235989931521</v>
      </c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</row>
    <row r="42" spans="2:28" ht="39" customHeight="1">
      <c r="B42" s="102"/>
      <c r="C42" s="16" t="s">
        <v>56</v>
      </c>
      <c r="D42" s="103"/>
      <c r="E42" s="112"/>
      <c r="F42" s="112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</row>
    <row r="43" spans="2:28" ht="63.95" customHeight="1">
      <c r="B43" s="15" t="s">
        <v>57</v>
      </c>
      <c r="C43" s="16" t="s">
        <v>58</v>
      </c>
      <c r="D43" s="15" t="s">
        <v>8</v>
      </c>
      <c r="E43" s="15" t="s">
        <v>8</v>
      </c>
      <c r="F43" s="15" t="s">
        <v>8</v>
      </c>
      <c r="G43" s="15" t="s">
        <v>8</v>
      </c>
      <c r="H43" s="15" t="s">
        <v>8</v>
      </c>
      <c r="I43" s="15" t="s">
        <v>8</v>
      </c>
      <c r="J43" s="15" t="s">
        <v>8</v>
      </c>
      <c r="K43" s="15" t="s">
        <v>8</v>
      </c>
      <c r="L43" s="15" t="s">
        <v>8</v>
      </c>
      <c r="M43" s="15" t="s">
        <v>8</v>
      </c>
      <c r="N43" s="15" t="s">
        <v>8</v>
      </c>
      <c r="O43" s="15" t="s">
        <v>8</v>
      </c>
      <c r="P43" s="15" t="s">
        <v>8</v>
      </c>
      <c r="Q43" s="15" t="s">
        <v>8</v>
      </c>
      <c r="R43" s="15" t="s">
        <v>8</v>
      </c>
      <c r="S43" s="15" t="s">
        <v>8</v>
      </c>
      <c r="T43" s="15" t="s">
        <v>8</v>
      </c>
      <c r="U43" s="15" t="s">
        <v>8</v>
      </c>
      <c r="V43" s="15" t="s">
        <v>8</v>
      </c>
      <c r="W43" s="15" t="s">
        <v>8</v>
      </c>
      <c r="X43" s="15" t="s">
        <v>8</v>
      </c>
      <c r="Y43" s="15" t="s">
        <v>8</v>
      </c>
      <c r="Z43" s="15" t="s">
        <v>8</v>
      </c>
      <c r="AA43" s="15" t="s">
        <v>8</v>
      </c>
      <c r="AB43" s="15" t="s">
        <v>8</v>
      </c>
    </row>
    <row r="44" spans="2:28" ht="39" customHeight="1">
      <c r="B44" s="15">
        <v>1</v>
      </c>
      <c r="C44" s="16" t="s">
        <v>59</v>
      </c>
      <c r="D44" s="15" t="s">
        <v>60</v>
      </c>
      <c r="E44" s="17">
        <v>6267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2:28" ht="39" customHeight="1">
      <c r="B45" s="15">
        <v>2</v>
      </c>
      <c r="C45" s="16" t="s">
        <v>61</v>
      </c>
      <c r="D45" s="15" t="s">
        <v>62</v>
      </c>
      <c r="E45" s="17">
        <v>42.4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2:28" ht="39" customHeight="1">
      <c r="B46" s="15" t="s">
        <v>63</v>
      </c>
      <c r="C46" s="16" t="s">
        <v>64</v>
      </c>
      <c r="D46" s="15" t="s">
        <v>62</v>
      </c>
      <c r="E46" s="17">
        <v>42.4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2:28" ht="39" customHeight="1">
      <c r="B47" s="15">
        <v>3</v>
      </c>
      <c r="C47" s="16" t="s">
        <v>143</v>
      </c>
      <c r="D47" s="15" t="s">
        <v>66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2:28" ht="39" customHeight="1">
      <c r="B48" s="15" t="s">
        <v>67</v>
      </c>
      <c r="C48" s="16" t="s">
        <v>68</v>
      </c>
      <c r="D48" s="15" t="s">
        <v>66</v>
      </c>
      <c r="E48" s="29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2:28" ht="39" customHeight="1">
      <c r="B49" s="15">
        <v>4</v>
      </c>
      <c r="C49" s="16" t="s">
        <v>144</v>
      </c>
      <c r="D49" s="15" t="s">
        <v>66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2:28" ht="39" customHeight="1">
      <c r="B50" s="15" t="s">
        <v>70</v>
      </c>
      <c r="C50" s="16" t="s">
        <v>145</v>
      </c>
      <c r="D50" s="15" t="s">
        <v>66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2:28" ht="39" customHeight="1">
      <c r="B51" s="15">
        <v>5</v>
      </c>
      <c r="C51" s="16" t="s">
        <v>146</v>
      </c>
      <c r="D51" s="15" t="s">
        <v>72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2:28" ht="39" customHeight="1">
      <c r="B52" s="15" t="s">
        <v>73</v>
      </c>
      <c r="C52" s="16" t="s">
        <v>74</v>
      </c>
      <c r="D52" s="15" t="s">
        <v>72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2:28" ht="39" customHeight="1">
      <c r="B53" s="15">
        <v>6</v>
      </c>
      <c r="C53" s="16" t="s">
        <v>75</v>
      </c>
      <c r="D53" s="15" t="s">
        <v>76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2:28" ht="39" customHeight="1">
      <c r="B54" s="15">
        <v>7</v>
      </c>
      <c r="C54" s="16" t="s">
        <v>77</v>
      </c>
      <c r="D54" s="15" t="s">
        <v>10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2:28" ht="39" customHeight="1">
      <c r="B55" s="18" t="s">
        <v>104</v>
      </c>
      <c r="C55" s="16" t="s">
        <v>78</v>
      </c>
      <c r="D55" s="15" t="s">
        <v>10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2:28" ht="39" customHeight="1">
      <c r="B56" s="15">
        <v>8</v>
      </c>
      <c r="C56" s="20" t="s">
        <v>79</v>
      </c>
      <c r="D56" s="15" t="s">
        <v>76</v>
      </c>
      <c r="E56" s="28">
        <v>12.89</v>
      </c>
      <c r="F56" s="15" t="s">
        <v>8</v>
      </c>
      <c r="G56" s="15" t="s">
        <v>8</v>
      </c>
      <c r="H56" s="17"/>
      <c r="I56" s="15" t="s">
        <v>8</v>
      </c>
      <c r="J56" s="15" t="s">
        <v>8</v>
      </c>
      <c r="K56" s="17"/>
      <c r="L56" s="15" t="s">
        <v>8</v>
      </c>
      <c r="M56" s="15" t="s">
        <v>8</v>
      </c>
      <c r="N56" s="17"/>
      <c r="O56" s="15" t="s">
        <v>8</v>
      </c>
      <c r="P56" s="15" t="s">
        <v>8</v>
      </c>
      <c r="Q56" s="17"/>
      <c r="R56" s="15" t="s">
        <v>8</v>
      </c>
      <c r="S56" s="15" t="s">
        <v>8</v>
      </c>
      <c r="T56" s="17"/>
      <c r="U56" s="15" t="s">
        <v>8</v>
      </c>
      <c r="V56" s="15" t="s">
        <v>8</v>
      </c>
      <c r="W56" s="17"/>
      <c r="X56" s="15" t="s">
        <v>8</v>
      </c>
      <c r="Y56" s="15" t="s">
        <v>8</v>
      </c>
      <c r="Z56" s="17"/>
      <c r="AA56" s="15" t="s">
        <v>8</v>
      </c>
      <c r="AB56" s="15" t="s">
        <v>8</v>
      </c>
    </row>
    <row r="59" spans="2:28">
      <c r="B59" t="s">
        <v>80</v>
      </c>
    </row>
    <row r="60" spans="2:28">
      <c r="B60" t="s">
        <v>150</v>
      </c>
    </row>
    <row r="61" spans="2:28">
      <c r="B61" t="s">
        <v>82</v>
      </c>
    </row>
    <row r="62" spans="2:28">
      <c r="B62" t="s">
        <v>83</v>
      </c>
    </row>
    <row r="63" spans="2:28">
      <c r="B63" t="s">
        <v>151</v>
      </c>
    </row>
    <row r="64" spans="2:28">
      <c r="B64" t="s">
        <v>85</v>
      </c>
    </row>
  </sheetData>
  <mergeCells count="74">
    <mergeCell ref="Z41:Z42"/>
    <mergeCell ref="AA41:AA42"/>
    <mergeCell ref="AB41:AB42"/>
    <mergeCell ref="W6:X6"/>
    <mergeCell ref="Y6:Y7"/>
    <mergeCell ref="W39:W40"/>
    <mergeCell ref="X39:X40"/>
    <mergeCell ref="Y39:Y40"/>
    <mergeCell ref="W41:W42"/>
    <mergeCell ref="X41:X42"/>
    <mergeCell ref="Y41:Y42"/>
    <mergeCell ref="Z6:AA6"/>
    <mergeCell ref="AB6:AB7"/>
    <mergeCell ref="Z39:Z40"/>
    <mergeCell ref="AA39:AA40"/>
    <mergeCell ref="AB39:AB40"/>
    <mergeCell ref="T41:T42"/>
    <mergeCell ref="U41:U42"/>
    <mergeCell ref="V41:V42"/>
    <mergeCell ref="Q6:R6"/>
    <mergeCell ref="S6:S7"/>
    <mergeCell ref="Q39:Q40"/>
    <mergeCell ref="R39:R40"/>
    <mergeCell ref="S39:S40"/>
    <mergeCell ref="Q41:Q42"/>
    <mergeCell ref="R41:R42"/>
    <mergeCell ref="S41:S42"/>
    <mergeCell ref="T6:U6"/>
    <mergeCell ref="V6:V7"/>
    <mergeCell ref="T39:T40"/>
    <mergeCell ref="U39:U40"/>
    <mergeCell ref="V39:V40"/>
    <mergeCell ref="N41:N42"/>
    <mergeCell ref="O41:O42"/>
    <mergeCell ref="P41:P42"/>
    <mergeCell ref="K6:L6"/>
    <mergeCell ref="M6:M7"/>
    <mergeCell ref="K39:K40"/>
    <mergeCell ref="L39:L40"/>
    <mergeCell ref="M39:M40"/>
    <mergeCell ref="K41:K42"/>
    <mergeCell ref="L41:L42"/>
    <mergeCell ref="M41:M42"/>
    <mergeCell ref="N6:O6"/>
    <mergeCell ref="P6:P7"/>
    <mergeCell ref="N39:N40"/>
    <mergeCell ref="O39:O40"/>
    <mergeCell ref="P39:P40"/>
    <mergeCell ref="H6:I6"/>
    <mergeCell ref="J6:J7"/>
    <mergeCell ref="H39:H40"/>
    <mergeCell ref="I39:I40"/>
    <mergeCell ref="J39:J40"/>
    <mergeCell ref="H41:H42"/>
    <mergeCell ref="I41:I42"/>
    <mergeCell ref="J41:J42"/>
    <mergeCell ref="B41:B42"/>
    <mergeCell ref="D41:D42"/>
    <mergeCell ref="E41:E42"/>
    <mergeCell ref="F41:F42"/>
    <mergeCell ref="G41:G42"/>
    <mergeCell ref="B2:G2"/>
    <mergeCell ref="B3:G3"/>
    <mergeCell ref="B4:G4"/>
    <mergeCell ref="B6:B7"/>
    <mergeCell ref="C6:C7"/>
    <mergeCell ref="D6:D7"/>
    <mergeCell ref="E6:F6"/>
    <mergeCell ref="G6:G7"/>
    <mergeCell ref="B39:B40"/>
    <mergeCell ref="D39:D40"/>
    <mergeCell ref="E39:E40"/>
    <mergeCell ref="F39:F40"/>
    <mergeCell ref="G39:G40"/>
  </mergeCells>
  <hyperlinks>
    <hyperlink ref="G6" location="P296" display="P296"/>
    <hyperlink ref="E7" location="P294" display="P294"/>
    <hyperlink ref="F7" location="P295" display="P295"/>
    <hyperlink ref="C24" location="P297" display="P297"/>
    <hyperlink ref="C56" location="P298" display="P298"/>
    <hyperlink ref="J6" location="P296" display="P296"/>
    <hyperlink ref="H7" location="P294" display="P294"/>
    <hyperlink ref="I7" location="P295" display="P295"/>
    <hyperlink ref="M6" location="P296" display="P296"/>
    <hyperlink ref="K7" location="P294" display="P294"/>
    <hyperlink ref="L7" location="P295" display="P295"/>
    <hyperlink ref="P6" location="P296" display="P296"/>
    <hyperlink ref="N7" location="P294" display="P294"/>
    <hyperlink ref="O7" location="P295" display="P295"/>
    <hyperlink ref="S6" location="P296" display="P296"/>
    <hyperlink ref="Q7" location="P294" display="P294"/>
    <hyperlink ref="R7" location="P295" display="P295"/>
    <hyperlink ref="V6" location="P296" display="P296"/>
    <hyperlink ref="T7" location="P294" display="P294"/>
    <hyperlink ref="U7" location="P295" display="P295"/>
    <hyperlink ref="Y6" location="P296" display="P296"/>
    <hyperlink ref="W7" location="P294" display="P294"/>
    <hyperlink ref="X7" location="P295" display="P295"/>
    <hyperlink ref="AB6" location="P296" display="P296"/>
    <hyperlink ref="Z7" location="P294" display="P294"/>
    <hyperlink ref="AA7" location="P295" display="P295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метод долгосрочной индексации</vt:lpstr>
      <vt:lpstr>метод экон. обосн. расх.</vt:lpstr>
      <vt:lpstr>'метод долгосрочной индексации'!_GoBack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2018-04-06T12:05:13Z</dcterms:modified>
</cp:coreProperties>
</file>