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0" sheetId="6" r:id="rId6"/>
  </sheets>
  <calcPr calcId="145621" refMode="R1C1"/>
</workbook>
</file>

<file path=xl/calcChain.xml><?xml version="1.0" encoding="utf-8"?>
<calcChain xmlns="http://schemas.openxmlformats.org/spreadsheetml/2006/main">
  <c r="K14" i="6" l="1"/>
  <c r="K13" i="6"/>
  <c r="J13" i="6" s="1"/>
  <c r="I13" i="6"/>
  <c r="F13" i="6"/>
  <c r="F14" i="6" s="1"/>
  <c r="L6" i="6" l="1"/>
  <c r="H12" i="5"/>
  <c r="L6" i="5"/>
  <c r="L7" i="6"/>
  <c r="L8" i="6"/>
  <c r="L10" i="6"/>
  <c r="L11" i="6"/>
  <c r="L12" i="6"/>
  <c r="L13" i="6" s="1"/>
  <c r="L14" i="6" s="1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3" i="6" s="1"/>
  <c r="H11" i="6"/>
  <c r="H10" i="6"/>
  <c r="H7" i="6"/>
  <c r="H8" i="6"/>
  <c r="H6" i="6"/>
  <c r="N6" i="6" s="1"/>
  <c r="M6" i="6" s="1"/>
  <c r="F18" i="6"/>
  <c r="F9" i="6"/>
  <c r="E22" i="6"/>
  <c r="E7" i="6"/>
  <c r="K22" i="6"/>
  <c r="K21" i="6"/>
  <c r="K20" i="6"/>
  <c r="I18" i="6"/>
  <c r="C18" i="6"/>
  <c r="K17" i="6"/>
  <c r="K16" i="6"/>
  <c r="K15" i="6"/>
  <c r="K18" i="6" s="1"/>
  <c r="J18" i="6" s="1"/>
  <c r="C13" i="6"/>
  <c r="K12" i="6"/>
  <c r="K11" i="6"/>
  <c r="E11" i="6"/>
  <c r="K10" i="6"/>
  <c r="I9" i="6"/>
  <c r="C9" i="6"/>
  <c r="K8" i="6"/>
  <c r="E8" i="6"/>
  <c r="K7" i="6"/>
  <c r="K6" i="6"/>
  <c r="E6" i="6"/>
  <c r="N11" i="6" l="1"/>
  <c r="M11" i="6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G13" i="6"/>
  <c r="H9" i="6"/>
  <c r="K9" i="6"/>
  <c r="K23" i="6" s="1"/>
  <c r="I23" i="6"/>
  <c r="L18" i="6"/>
  <c r="L9" i="6"/>
  <c r="C23" i="6"/>
  <c r="D9" i="6" s="1"/>
  <c r="E20" i="6"/>
  <c r="E16" i="6"/>
  <c r="D14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J23" i="6" l="1"/>
  <c r="L23" i="6"/>
  <c r="M12" i="6"/>
  <c r="N13" i="6"/>
  <c r="N14" i="6" s="1"/>
  <c r="H23" i="6"/>
  <c r="L19" i="6"/>
  <c r="D19" i="6"/>
  <c r="D18" i="6"/>
  <c r="D13" i="6"/>
  <c r="M13" i="6"/>
  <c r="N18" i="6"/>
  <c r="M18" i="6" s="1"/>
  <c r="E18" i="6"/>
  <c r="E13" i="6"/>
  <c r="E14" i="6" s="1"/>
  <c r="I13" i="5"/>
  <c r="I9" i="5"/>
  <c r="K19" i="6" l="1"/>
  <c r="J19" i="6" s="1"/>
  <c r="J14" i="6"/>
  <c r="G23" i="6"/>
  <c r="G9" i="6"/>
  <c r="H14" i="6"/>
  <c r="N9" i="6"/>
  <c r="N23" i="6" s="1"/>
  <c r="E23" i="6"/>
  <c r="D23" i="6" s="1"/>
  <c r="E19" i="6"/>
  <c r="M9" i="6" l="1"/>
  <c r="M23" i="6"/>
  <c r="M14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<sst xmlns="http://schemas.openxmlformats.org/spreadsheetml/2006/main" count="174" uniqueCount="45">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</sst>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0000"/>
    <numFmt numFmtId="166" formatCode="0.0000"/>
    <numFmt numFmtId="167" formatCode="_-* #,##0.0000\ _₽_-;\-* #,##0.0000\ _₽_-;_-* &quot;-&quot;??\ _₽_-;_-@_-"/>
    <numFmt numFmtId="168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6" fontId="2" fillId="0" borderId="1" xfId="0" applyNumberFormat="1" applyFont="1" applyBorder="1"/>
    <xf numFmtId="166" fontId="3" fillId="0" borderId="1" xfId="0" applyNumberFormat="1" applyFont="1" applyBorder="1"/>
    <xf numFmtId="165" fontId="3" fillId="0" borderId="1" xfId="0" applyNumberFormat="1" applyFont="1" applyBorder="1"/>
    <xf numFmtId="0" fontId="2" fillId="2" borderId="1" xfId="0" applyFont="1" applyFill="1" applyBorder="1"/>
    <xf numFmtId="166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5" fontId="2" fillId="0" borderId="1" xfId="0" applyNumberFormat="1" applyFont="1" applyBorder="1"/>
    <xf numFmtId="2" fontId="3" fillId="0" borderId="1" xfId="0" applyNumberFormat="1" applyFont="1" applyBorder="1"/>
    <xf numFmtId="165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164" fontId="6" fillId="0" borderId="1" xfId="1" applyFont="1" applyBorder="1"/>
    <xf numFmtId="164" fontId="5" fillId="0" borderId="1" xfId="1" applyFont="1" applyBorder="1"/>
    <xf numFmtId="164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7" fontId="8" fillId="0" borderId="1" xfId="0" applyNumberFormat="1" applyFont="1" applyBorder="1"/>
    <xf numFmtId="167" fontId="9" fillId="0" borderId="1" xfId="0" applyNumberFormat="1" applyFont="1" applyBorder="1"/>
    <xf numFmtId="0" fontId="10" fillId="0" borderId="0" xfId="0" applyFont="1"/>
    <xf numFmtId="166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164" fontId="6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/>
    </xf>
    <xf numFmtId="167" fontId="6" fillId="0" borderId="1" xfId="1" applyNumberFormat="1" applyFont="1" applyBorder="1"/>
    <xf numFmtId="167" fontId="5" fillId="0" borderId="1" xfId="1" applyNumberFormat="1" applyFont="1" applyBorder="1"/>
    <xf numFmtId="167" fontId="6" fillId="0" borderId="1" xfId="1" applyNumberFormat="1" applyFont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6" fillId="2" borderId="1" xfId="1" applyFont="1" applyFill="1" applyBorder="1"/>
    <xf numFmtId="167" fontId="6" fillId="2" borderId="1" xfId="1" applyNumberFormat="1" applyFont="1" applyFill="1" applyBorder="1"/>
    <xf numFmtId="167" fontId="5" fillId="2" borderId="1" xfId="1" applyNumberFormat="1" applyFont="1" applyFill="1" applyBorder="1"/>
    <xf numFmtId="167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167" fontId="6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/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8" fontId="6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23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69"/>
      <c r="B24" s="70"/>
      <c r="C24" s="70"/>
      <c r="D24" s="70"/>
      <c r="E24" s="70"/>
      <c r="F24" s="70"/>
      <c r="G24" s="70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24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71"/>
      <c r="B23" s="72"/>
      <c r="C23" s="72"/>
      <c r="D23" s="72"/>
      <c r="E23" s="72"/>
      <c r="F23" s="72"/>
      <c r="G23" s="72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8" t="s">
        <v>21</v>
      </c>
      <c r="B2" s="68"/>
      <c r="C2" s="68"/>
      <c r="D2" s="68"/>
      <c r="E2" s="68"/>
      <c r="F2" s="68"/>
      <c r="G2" s="68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71"/>
      <c r="B23" s="72"/>
      <c r="C23" s="72"/>
      <c r="D23" s="72"/>
      <c r="E23" s="72"/>
      <c r="F23" s="72"/>
      <c r="G23" s="72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76"/>
      <c r="N23" s="76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79" t="s">
        <v>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="84" zoomScaleNormal="84" workbookViewId="0">
      <selection activeCell="N31" sqref="N31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2.7109375" style="19" customWidth="1"/>
    <col min="4" max="4" width="8.42578125" style="27" customWidth="1"/>
    <col min="5" max="5" width="12.7109375" style="19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1244.9000000000001</v>
      </c>
      <c r="D6" s="28">
        <v>2.8167831967473647</v>
      </c>
      <c r="E6" s="23">
        <f>C6*D6</f>
        <v>3506.6134016307947</v>
      </c>
      <c r="F6" s="23">
        <v>1059.4079999999999</v>
      </c>
      <c r="G6" s="48">
        <v>2.7522500000000001</v>
      </c>
      <c r="H6" s="49">
        <f>F6*G6</f>
        <v>2915.7556679999998</v>
      </c>
      <c r="I6" s="51"/>
      <c r="J6" s="52"/>
      <c r="K6" s="51">
        <f>I6*J6</f>
        <v>0</v>
      </c>
      <c r="L6" s="51">
        <f>F6+I6</f>
        <v>1059.4079999999999</v>
      </c>
      <c r="M6" s="65">
        <f>IFERROR(N6/L6,"-")</f>
        <v>2.7522500000000001</v>
      </c>
      <c r="N6" s="51">
        <f>H6+K6</f>
        <v>2915.7556679999998</v>
      </c>
    </row>
    <row r="7" spans="2:14" ht="12.75" customHeight="1" x14ac:dyDescent="0.2">
      <c r="B7" s="15" t="s">
        <v>1</v>
      </c>
      <c r="C7" s="23">
        <v>1111.8</v>
      </c>
      <c r="D7" s="28">
        <v>2.8167831967473647</v>
      </c>
      <c r="E7" s="23">
        <f>C7*D7</f>
        <v>3131.69955814372</v>
      </c>
      <c r="F7" s="23">
        <v>995.18200000000002</v>
      </c>
      <c r="G7" s="48">
        <v>3.0809600000000001</v>
      </c>
      <c r="H7" s="49">
        <f t="shared" ref="H7:H12" si="0">F7*G7</f>
        <v>3066.11593472</v>
      </c>
      <c r="I7" s="51"/>
      <c r="J7" s="52"/>
      <c r="K7" s="51">
        <f>I7*J7</f>
        <v>0</v>
      </c>
      <c r="L7" s="51">
        <f t="shared" ref="L7:L8" si="1">F7+I7</f>
        <v>995.18200000000002</v>
      </c>
      <c r="M7" s="65">
        <f t="shared" ref="M7:M13" si="2">IFERROR(N7/L7,"-")</f>
        <v>3.0809600000000001</v>
      </c>
      <c r="N7" s="51">
        <f>H7+K7</f>
        <v>3066.11593472</v>
      </c>
    </row>
    <row r="8" spans="2:14" ht="12.75" customHeight="1" x14ac:dyDescent="0.2">
      <c r="B8" s="15" t="s">
        <v>2</v>
      </c>
      <c r="C8" s="23">
        <v>1388.6</v>
      </c>
      <c r="D8" s="28">
        <v>2.8167831967473647</v>
      </c>
      <c r="E8" s="23">
        <f t="shared" ref="E8:E12" si="3">C8*D8</f>
        <v>3911.3851470033901</v>
      </c>
      <c r="F8" s="23">
        <v>941.07</v>
      </c>
      <c r="G8" s="48">
        <v>2.8194599999999999</v>
      </c>
      <c r="H8" s="49">
        <f t="shared" si="0"/>
        <v>2653.3092222</v>
      </c>
      <c r="I8" s="51"/>
      <c r="J8" s="52"/>
      <c r="K8" s="51">
        <f>I8*J8</f>
        <v>0</v>
      </c>
      <c r="L8" s="51">
        <f t="shared" si="1"/>
        <v>941.07</v>
      </c>
      <c r="M8" s="65">
        <f t="shared" si="2"/>
        <v>2.8194599999999999</v>
      </c>
      <c r="N8" s="51">
        <f t="shared" ref="N8" si="4">H8+K8</f>
        <v>2653.3092222</v>
      </c>
    </row>
    <row r="9" spans="2:14" ht="12.75" customHeight="1" x14ac:dyDescent="0.2">
      <c r="B9" s="17" t="s">
        <v>16</v>
      </c>
      <c r="C9" s="24">
        <f>C6+C7+C8</f>
        <v>3745.2999999999997</v>
      </c>
      <c r="D9" s="29">
        <f t="shared" ref="D9:D19" si="5">$E$30/$C$23</f>
        <v>1.6260418541310204</v>
      </c>
      <c r="E9" s="24">
        <f>SUM(E6:E8)</f>
        <v>10549.698106777905</v>
      </c>
      <c r="F9" s="24">
        <f>SUM(F6:F8)</f>
        <v>2995.6600000000003</v>
      </c>
      <c r="G9" s="47">
        <f>H9/F9</f>
        <v>2.8825637171508114</v>
      </c>
      <c r="H9" s="50">
        <f>SUM(H6:H8)</f>
        <v>8635.1808249200003</v>
      </c>
      <c r="I9" s="25">
        <f>SUM(I6+I7+I8)</f>
        <v>0</v>
      </c>
      <c r="J9" s="53"/>
      <c r="K9" s="25">
        <f>K6+K7+K8</f>
        <v>0</v>
      </c>
      <c r="L9" s="25">
        <f>SUM(L6:L8)</f>
        <v>2995.6600000000003</v>
      </c>
      <c r="M9" s="47">
        <f t="shared" ref="M9:M23" si="6">N9/L9</f>
        <v>2.8825637171508114</v>
      </c>
      <c r="N9" s="25">
        <f>SUM(N6:N8)</f>
        <v>8635.1808249200003</v>
      </c>
    </row>
    <row r="10" spans="2:14" ht="12.75" customHeight="1" x14ac:dyDescent="0.2">
      <c r="B10" s="15" t="s">
        <v>3</v>
      </c>
      <c r="C10" s="23">
        <v>689.2</v>
      </c>
      <c r="D10" s="28">
        <v>2.8167831967473647</v>
      </c>
      <c r="E10" s="23">
        <f t="shared" si="3"/>
        <v>1941.3269791982839</v>
      </c>
      <c r="F10" s="23">
        <v>689.2</v>
      </c>
      <c r="G10" s="48">
        <v>2.9165299999999998</v>
      </c>
      <c r="H10" s="49">
        <f t="shared" si="0"/>
        <v>2010.0724760000001</v>
      </c>
      <c r="I10" s="51">
        <v>126.813</v>
      </c>
      <c r="J10" s="52">
        <v>2.9617399999999998</v>
      </c>
      <c r="K10" s="51">
        <f>I10*J10</f>
        <v>375.58713461999997</v>
      </c>
      <c r="L10" s="51">
        <f>F10+I10</f>
        <v>816.01300000000003</v>
      </c>
      <c r="M10" s="65">
        <f t="shared" si="2"/>
        <v>2.9235558877370824</v>
      </c>
      <c r="N10" s="51">
        <f>H10+K10</f>
        <v>2385.65961062</v>
      </c>
    </row>
    <row r="11" spans="2:14" ht="12.75" customHeight="1" x14ac:dyDescent="0.2">
      <c r="B11" s="15" t="s">
        <v>4</v>
      </c>
      <c r="C11" s="23">
        <v>574.79999999999995</v>
      </c>
      <c r="D11" s="28">
        <v>2.8167831967473647</v>
      </c>
      <c r="E11" s="23">
        <f t="shared" si="3"/>
        <v>1619.0869814903851</v>
      </c>
      <c r="F11" s="23">
        <v>574.79999999999995</v>
      </c>
      <c r="G11" s="48">
        <v>2.9319500000000001</v>
      </c>
      <c r="H11" s="49">
        <f t="shared" si="0"/>
        <v>1685.28486</v>
      </c>
      <c r="I11" s="51">
        <v>111.244</v>
      </c>
      <c r="J11" s="52">
        <v>2.97716</v>
      </c>
      <c r="K11" s="51">
        <f>I11*J11</f>
        <v>331.19118703999999</v>
      </c>
      <c r="L11" s="51">
        <f>F11+I11</f>
        <v>686.04399999999998</v>
      </c>
      <c r="M11" s="65">
        <f t="shared" si="2"/>
        <v>2.9392809310190016</v>
      </c>
      <c r="N11" s="51">
        <f>H11+K11</f>
        <v>2016.4760470399999</v>
      </c>
    </row>
    <row r="12" spans="2:14" ht="12.75" customHeight="1" x14ac:dyDescent="0.2">
      <c r="B12" s="15" t="s">
        <v>5</v>
      </c>
      <c r="C12" s="23">
        <v>574.9</v>
      </c>
      <c r="D12" s="28">
        <v>2.8167831967473647</v>
      </c>
      <c r="E12" s="23">
        <f t="shared" si="3"/>
        <v>1619.3686598100599</v>
      </c>
      <c r="F12" s="23">
        <v>498.42</v>
      </c>
      <c r="G12" s="48">
        <v>3.07544</v>
      </c>
      <c r="H12" s="49">
        <f t="shared" si="0"/>
        <v>1532.8608048000001</v>
      </c>
      <c r="I12" s="51"/>
      <c r="J12" s="52"/>
      <c r="K12" s="51">
        <f>I12*J12</f>
        <v>0</v>
      </c>
      <c r="L12" s="51">
        <f>F12+I12</f>
        <v>498.42</v>
      </c>
      <c r="M12" s="65">
        <f t="shared" si="2"/>
        <v>3.07544</v>
      </c>
      <c r="N12" s="23">
        <f>H12+K12</f>
        <v>1532.8608048000001</v>
      </c>
    </row>
    <row r="13" spans="2:14" ht="12.75" customHeight="1" x14ac:dyDescent="0.2">
      <c r="B13" s="17" t="s">
        <v>22</v>
      </c>
      <c r="C13" s="24">
        <f>C10+C11+C12</f>
        <v>1838.9</v>
      </c>
      <c r="D13" s="29">
        <f t="shared" si="5"/>
        <v>1.6260418541310204</v>
      </c>
      <c r="E13" s="24">
        <f>SUM(E10:E12)</f>
        <v>5179.7826204987286</v>
      </c>
      <c r="F13" s="24">
        <f>SUM(F10:F12)</f>
        <v>1762.42</v>
      </c>
      <c r="G13" s="66">
        <f>IFERROR(H13/F13,"-")</f>
        <v>2.9664995522066246</v>
      </c>
      <c r="H13" s="50">
        <f>SUM(H10:H12)</f>
        <v>5228.2181407999997</v>
      </c>
      <c r="I13" s="50">
        <f>SUM(I10:I12)</f>
        <v>238.05700000000002</v>
      </c>
      <c r="J13" s="66">
        <f>IFERROR(K13/I13,"-")</f>
        <v>2.9689457636616439</v>
      </c>
      <c r="K13" s="50">
        <f>SUM(K10:K12)</f>
        <v>706.77832165999996</v>
      </c>
      <c r="L13" s="25">
        <f>SUM(L10:L12)</f>
        <v>2000.4770000000001</v>
      </c>
      <c r="M13" s="66">
        <f t="shared" si="2"/>
        <v>2.9667906516595788</v>
      </c>
      <c r="N13" s="24">
        <f>SUM(N10:N12)</f>
        <v>5934.9964624599997</v>
      </c>
    </row>
    <row r="14" spans="2:14" ht="12.75" customHeight="1" x14ac:dyDescent="0.2">
      <c r="B14" s="17" t="s">
        <v>17</v>
      </c>
      <c r="C14" s="24">
        <f>C9+C13</f>
        <v>5584.2</v>
      </c>
      <c r="D14" s="29">
        <f t="shared" si="5"/>
        <v>1.6260418541310204</v>
      </c>
      <c r="E14" s="24">
        <f>E9+E13</f>
        <v>15729.480727276634</v>
      </c>
      <c r="F14" s="24">
        <f>F9+F13</f>
        <v>4758.08</v>
      </c>
      <c r="G14" s="47">
        <f>H14/F14</f>
        <v>2.9136540297178692</v>
      </c>
      <c r="H14" s="44">
        <f>H9+H13</f>
        <v>13863.39896572</v>
      </c>
      <c r="I14" s="24">
        <f>I9+I13</f>
        <v>238.05700000000002</v>
      </c>
      <c r="J14" s="47">
        <f>K14/I14</f>
        <v>2.9689457636616439</v>
      </c>
      <c r="K14" s="44">
        <f>K9+K13</f>
        <v>706.77832165999996</v>
      </c>
      <c r="L14" s="25">
        <f>L9+L13</f>
        <v>4996.1370000000006</v>
      </c>
      <c r="M14" s="47">
        <f t="shared" si="6"/>
        <v>2.9162885820344795</v>
      </c>
      <c r="N14" s="24">
        <f>N9+N13</f>
        <v>14570.17728738</v>
      </c>
    </row>
    <row r="15" spans="2:14" ht="12.75" customHeight="1" x14ac:dyDescent="0.2">
      <c r="B15" s="22" t="s">
        <v>6</v>
      </c>
      <c r="C15" s="23">
        <v>733.6</v>
      </c>
      <c r="D15" s="28">
        <v>2.8167831967473647</v>
      </c>
      <c r="E15" s="23">
        <f t="shared" ref="E15:E21" si="7">C15*D15</f>
        <v>2066.3921531338669</v>
      </c>
      <c r="F15" s="23">
        <v>733.6</v>
      </c>
      <c r="G15" s="48">
        <v>3.1706500000000002</v>
      </c>
      <c r="H15" s="49">
        <f t="shared" ref="H15:H17" si="8">F15*G15</f>
        <v>2325.9888400000004</v>
      </c>
      <c r="I15" s="23">
        <v>37.814999999999998</v>
      </c>
      <c r="J15" s="48">
        <v>3.3691300000000002</v>
      </c>
      <c r="K15" s="23">
        <f>I15*J15</f>
        <v>127.40365095</v>
      </c>
      <c r="L15" s="51">
        <f>F15+I15</f>
        <v>771.41499999999996</v>
      </c>
      <c r="M15" s="65">
        <f t="shared" ref="M15:M18" si="9">IFERROR(N15/L15,"-")</f>
        <v>3.1803795505013523</v>
      </c>
      <c r="N15" s="23">
        <f>H15+K15</f>
        <v>2453.3924909500006</v>
      </c>
    </row>
    <row r="16" spans="2:14" ht="12.75" customHeight="1" x14ac:dyDescent="0.2">
      <c r="B16" s="15" t="s">
        <v>7</v>
      </c>
      <c r="C16" s="23">
        <v>651.1</v>
      </c>
      <c r="D16" s="28">
        <v>2.8167831967473647</v>
      </c>
      <c r="E16" s="23">
        <f t="shared" si="7"/>
        <v>1834.0075394022092</v>
      </c>
      <c r="F16" s="23">
        <v>531.00400000000002</v>
      </c>
      <c r="G16" s="48">
        <v>3.2869700000000002</v>
      </c>
      <c r="H16" s="49">
        <f t="shared" si="8"/>
        <v>1745.39421788</v>
      </c>
      <c r="I16" s="23"/>
      <c r="J16" s="48"/>
      <c r="K16" s="23">
        <f>I16*J16</f>
        <v>0</v>
      </c>
      <c r="L16" s="51">
        <f>F16+I16</f>
        <v>531.00400000000002</v>
      </c>
      <c r="M16" s="65">
        <f t="shared" si="9"/>
        <v>3.2869700000000002</v>
      </c>
      <c r="N16" s="23">
        <f>H16+K16</f>
        <v>1745.39421788</v>
      </c>
    </row>
    <row r="17" spans="2:15" ht="12.75" customHeight="1" x14ac:dyDescent="0.2">
      <c r="B17" s="15" t="s">
        <v>8</v>
      </c>
      <c r="C17" s="23">
        <v>660.3</v>
      </c>
      <c r="D17" s="28">
        <v>2.8167831967473647</v>
      </c>
      <c r="E17" s="23">
        <f t="shared" si="7"/>
        <v>1859.9219448122847</v>
      </c>
      <c r="F17" s="23">
        <v>535.08299999999997</v>
      </c>
      <c r="G17" s="48">
        <v>3.4430100000000001</v>
      </c>
      <c r="H17" s="49">
        <f t="shared" si="8"/>
        <v>1842.29611983</v>
      </c>
      <c r="I17" s="23"/>
      <c r="J17" s="48"/>
      <c r="K17" s="23">
        <f>I17*J17</f>
        <v>0</v>
      </c>
      <c r="L17" s="51">
        <f>F17+I17</f>
        <v>535.08299999999997</v>
      </c>
      <c r="M17" s="65">
        <f t="shared" si="9"/>
        <v>3.4430100000000001</v>
      </c>
      <c r="N17" s="23">
        <f>H17+K17</f>
        <v>1842.29611983</v>
      </c>
    </row>
    <row r="18" spans="2:15" ht="12.75" customHeight="1" x14ac:dyDescent="0.2">
      <c r="B18" s="17" t="s">
        <v>18</v>
      </c>
      <c r="C18" s="24">
        <f>C15+C16+C17</f>
        <v>2045</v>
      </c>
      <c r="D18" s="29">
        <f t="shared" si="5"/>
        <v>1.6260418541310204</v>
      </c>
      <c r="E18" s="24">
        <f>SUM(E15:E17)</f>
        <v>5760.321637348361</v>
      </c>
      <c r="F18" s="24">
        <f>SUM(F15:F17)</f>
        <v>1799.6869999999999</v>
      </c>
      <c r="G18" s="66">
        <f>IFERROR(H18/F18,"-")</f>
        <v>3.2859487109202883</v>
      </c>
      <c r="H18" s="44">
        <f>SUM(H15:H17)</f>
        <v>5913.6791777100007</v>
      </c>
      <c r="I18" s="24">
        <f>SUM(I15:I17)</f>
        <v>37.814999999999998</v>
      </c>
      <c r="J18" s="66">
        <f>IFERROR(K18/I18,"-")</f>
        <v>3.3691300000000002</v>
      </c>
      <c r="K18" s="24">
        <f>SUM(K15:K17)</f>
        <v>127.40365095</v>
      </c>
      <c r="L18" s="25">
        <f>SUM(L15:L17)</f>
        <v>1837.502</v>
      </c>
      <c r="M18" s="66">
        <f t="shared" si="9"/>
        <v>3.2876605460347803</v>
      </c>
      <c r="N18" s="24">
        <f t="shared" ref="N18" si="10">SUM(N15:N17)</f>
        <v>6041.0828286600008</v>
      </c>
    </row>
    <row r="19" spans="2:15" ht="12.75" customHeight="1" x14ac:dyDescent="0.2">
      <c r="B19" s="17" t="s">
        <v>38</v>
      </c>
      <c r="C19" s="24">
        <f>C14+C18</f>
        <v>7629.2</v>
      </c>
      <c r="D19" s="29">
        <f t="shared" si="5"/>
        <v>1.6260418541310204</v>
      </c>
      <c r="E19" s="24">
        <f>E14+E18</f>
        <v>21489.802364624993</v>
      </c>
      <c r="F19" s="24">
        <f>F14+F18</f>
        <v>6557.7669999999998</v>
      </c>
      <c r="G19" s="47">
        <f>H19/F19</f>
        <v>3.0158250732955292</v>
      </c>
      <c r="H19" s="45">
        <f>H14+H18</f>
        <v>19777.078143430001</v>
      </c>
      <c r="I19" s="24">
        <f>I14+I18</f>
        <v>275.87200000000001</v>
      </c>
      <c r="J19" s="47">
        <f>K19/I19</f>
        <v>3.0238007938826699</v>
      </c>
      <c r="K19" s="24">
        <f>K14+K18</f>
        <v>834.18197261</v>
      </c>
      <c r="L19" s="25">
        <f>L14+L18</f>
        <v>6833.639000000001</v>
      </c>
      <c r="M19" s="47">
        <f t="shared" si="6"/>
        <v>3.0161470507938741</v>
      </c>
      <c r="N19" s="24">
        <f>N14+N18</f>
        <v>20611.260116040001</v>
      </c>
    </row>
    <row r="20" spans="2:15" ht="12.75" customHeight="1" x14ac:dyDescent="0.2">
      <c r="B20" s="15" t="s">
        <v>9</v>
      </c>
      <c r="C20" s="23">
        <v>1031.2</v>
      </c>
      <c r="D20" s="28">
        <v>2.8167831967473647</v>
      </c>
      <c r="E20" s="23">
        <f t="shared" si="7"/>
        <v>2904.6668324858824</v>
      </c>
      <c r="F20" s="23">
        <v>1031.2</v>
      </c>
      <c r="G20" s="48">
        <v>3.1138699999999999</v>
      </c>
      <c r="H20" s="49">
        <f t="shared" ref="H20:H22" si="11">F20*G20</f>
        <v>3211.0227439999999</v>
      </c>
      <c r="I20" s="23">
        <v>91.846999999999994</v>
      </c>
      <c r="J20" s="48">
        <v>3.3058000000000001</v>
      </c>
      <c r="K20" s="23">
        <f>I20*J20</f>
        <v>303.62781259999997</v>
      </c>
      <c r="L20" s="51">
        <f>F20+I20</f>
        <v>1123.047</v>
      </c>
      <c r="M20" s="65">
        <f t="shared" ref="M20:M22" si="12">IFERROR(N20/L20,"-")</f>
        <v>3.1295667559772649</v>
      </c>
      <c r="N20" s="23">
        <f>H20+K20</f>
        <v>3514.6505565999996</v>
      </c>
    </row>
    <row r="21" spans="2:15" ht="12.75" customHeight="1" x14ac:dyDescent="0.2">
      <c r="B21" s="15" t="s">
        <v>10</v>
      </c>
      <c r="C21" s="23">
        <v>1058.49</v>
      </c>
      <c r="D21" s="28">
        <v>2.8167831967473647</v>
      </c>
      <c r="E21" s="23">
        <f t="shared" si="7"/>
        <v>2981.5368459251181</v>
      </c>
      <c r="F21" s="23">
        <v>812.154</v>
      </c>
      <c r="G21" s="48">
        <v>2.93797</v>
      </c>
      <c r="H21" s="49">
        <f t="shared" si="11"/>
        <v>2386.0840873799998</v>
      </c>
      <c r="I21" s="23"/>
      <c r="J21" s="48"/>
      <c r="K21" s="23">
        <f>I21*J21</f>
        <v>0</v>
      </c>
      <c r="L21" s="51">
        <f>F21+I21</f>
        <v>812.154</v>
      </c>
      <c r="M21" s="65">
        <f t="shared" si="12"/>
        <v>2.93797</v>
      </c>
      <c r="N21" s="23">
        <f>H21+K21</f>
        <v>2386.0840873799998</v>
      </c>
      <c r="O21" s="20"/>
    </row>
    <row r="22" spans="2:15" ht="12.75" customHeight="1" x14ac:dyDescent="0.2">
      <c r="B22" s="15" t="s">
        <v>11</v>
      </c>
      <c r="C22" s="23">
        <v>1449.9</v>
      </c>
      <c r="D22" s="28">
        <v>2.8167831967473647</v>
      </c>
      <c r="E22" s="23">
        <f>C22*D22</f>
        <v>4084.0539569640041</v>
      </c>
      <c r="F22" s="23">
        <v>1449.9</v>
      </c>
      <c r="G22" s="48">
        <v>2.7164899999999998</v>
      </c>
      <c r="H22" s="49">
        <f t="shared" si="11"/>
        <v>3938.6388510000002</v>
      </c>
      <c r="I22" s="81">
        <v>121.098</v>
      </c>
      <c r="J22" s="48">
        <v>2.90842</v>
      </c>
      <c r="K22" s="23">
        <f>I22*J22</f>
        <v>352.20384516000001</v>
      </c>
      <c r="L22" s="51">
        <f>F22+I22</f>
        <v>1570.998</v>
      </c>
      <c r="M22" s="65">
        <f t="shared" si="12"/>
        <v>2.7312846331822191</v>
      </c>
      <c r="N22" s="23">
        <f>H22+K22</f>
        <v>4290.8426961599998</v>
      </c>
    </row>
    <row r="23" spans="2:15" x14ac:dyDescent="0.2">
      <c r="B23" s="18" t="s">
        <v>27</v>
      </c>
      <c r="C23" s="25">
        <f>C9+C13+C18+C20+C21+C22</f>
        <v>11168.789999999999</v>
      </c>
      <c r="D23" s="31">
        <f>E23/C23</f>
        <v>2.8167831967473647</v>
      </c>
      <c r="E23" s="25">
        <f>E9+E13+E18+E20+E21+E22</f>
        <v>31460.059999999998</v>
      </c>
      <c r="F23" s="25">
        <f>F9+F13+F18+F20+F21+F22</f>
        <v>9851.0209999999988</v>
      </c>
      <c r="G23" s="47">
        <f>H23/F23</f>
        <v>2.9756127639774603</v>
      </c>
      <c r="H23" s="67">
        <f>H9+H13+H18+H20+H21+H22</f>
        <v>29312.823825810003</v>
      </c>
      <c r="I23" s="24">
        <f>I9+I13+I18+I20+I21+I22</f>
        <v>488.81700000000001</v>
      </c>
      <c r="J23" s="47">
        <f>K23/I23</f>
        <v>3.0482033774807342</v>
      </c>
      <c r="K23" s="24">
        <f>K9+K13+K18+K20+K21+K22</f>
        <v>1490.0136303700001</v>
      </c>
      <c r="L23" s="58">
        <f>L9+L13+L18+L20+L21+L22</f>
        <v>10339.838000000002</v>
      </c>
      <c r="M23" s="47">
        <f t="shared" si="6"/>
        <v>2.9790444933644022</v>
      </c>
      <c r="N23" s="24">
        <f>N9+N13+N18+N20+N21+N22</f>
        <v>30802.837456180001</v>
      </c>
      <c r="O23" s="20"/>
    </row>
    <row r="24" spans="2:15" x14ac:dyDescent="0.2">
      <c r="G24" s="54"/>
    </row>
    <row r="25" spans="2:15" ht="25.5" customHeight="1" x14ac:dyDescent="0.2">
      <c r="B25" s="79" t="s">
        <v>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2020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2020-12-14T07:54:47Z</cp:lastPrinted>
  <dcterms:created xsi:type="dcterms:W3CDTF">2015-08-10T13:15:11Z</dcterms:created>
  <dcterms:modified xsi:type="dcterms:W3CDTF">2021-01-22T10:53:01Z</dcterms:modified>
</cp:coreProperties>
</file>