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320" windowHeight="10170"/>
  </bookViews>
  <sheets>
    <sheet name="рабочая " sheetId="3" r:id="rId1"/>
    <sheet name="сданная" sheetId="4" r:id="rId2"/>
  </sheets>
  <calcPr calcId="145621"/>
</workbook>
</file>

<file path=xl/calcChain.xml><?xml version="1.0" encoding="utf-8"?>
<calcChain xmlns="http://schemas.openxmlformats.org/spreadsheetml/2006/main">
  <c r="H25" i="3" l="1"/>
  <c r="E9" i="3" l="1"/>
  <c r="F17" i="3" l="1"/>
  <c r="H18" i="3"/>
  <c r="H14" i="3"/>
  <c r="H15" i="3"/>
  <c r="H13" i="3"/>
  <c r="J25" i="3"/>
  <c r="H24" i="3"/>
  <c r="J24" i="3" s="1"/>
  <c r="H23" i="3"/>
  <c r="J23" i="3" s="1"/>
  <c r="D21" i="3"/>
  <c r="H20" i="3"/>
  <c r="H19" i="3"/>
  <c r="J19" i="3" s="1"/>
  <c r="D16" i="3"/>
  <c r="D12" i="3"/>
  <c r="H11" i="3"/>
  <c r="H10" i="3"/>
  <c r="H9" i="3"/>
  <c r="E24" i="3"/>
  <c r="E25" i="3"/>
  <c r="E23" i="3"/>
  <c r="E19" i="3"/>
  <c r="E20" i="3"/>
  <c r="E18" i="3"/>
  <c r="E14" i="3"/>
  <c r="E15" i="3"/>
  <c r="E13" i="3"/>
  <c r="E11" i="3"/>
  <c r="E10" i="3"/>
  <c r="G21" i="3"/>
  <c r="J14" i="3"/>
  <c r="C26" i="3"/>
  <c r="G26" i="3"/>
  <c r="G16" i="3"/>
  <c r="G12" i="3"/>
  <c r="J15" i="3"/>
  <c r="I15" i="3"/>
  <c r="J21" i="4"/>
  <c r="H21" i="4"/>
  <c r="G21" i="4"/>
  <c r="F21" i="4"/>
  <c r="E21" i="4"/>
  <c r="D21" i="4"/>
  <c r="C21" i="4"/>
  <c r="H16" i="4"/>
  <c r="G16" i="4"/>
  <c r="I16" i="4" s="1"/>
  <c r="F16" i="4"/>
  <c r="D16" i="4"/>
  <c r="C16" i="4"/>
  <c r="J15" i="4"/>
  <c r="I15" i="4"/>
  <c r="E15" i="4"/>
  <c r="J14" i="4"/>
  <c r="I14" i="4"/>
  <c r="E14" i="4"/>
  <c r="J13" i="4"/>
  <c r="I13" i="4"/>
  <c r="E13" i="4"/>
  <c r="G12" i="4"/>
  <c r="G17" i="4" s="1"/>
  <c r="G22" i="4" s="1"/>
  <c r="F12" i="4"/>
  <c r="D12" i="4"/>
  <c r="C12" i="4"/>
  <c r="C17" i="4" s="1"/>
  <c r="J11" i="4"/>
  <c r="I11" i="4"/>
  <c r="E11" i="4"/>
  <c r="J10" i="4"/>
  <c r="I10" i="4"/>
  <c r="E10" i="4"/>
  <c r="J9" i="4"/>
  <c r="I9" i="4"/>
  <c r="E9" i="4"/>
  <c r="J18" i="3"/>
  <c r="J20" i="3"/>
  <c r="I14" i="3"/>
  <c r="I18" i="3"/>
  <c r="I19" i="3"/>
  <c r="I20" i="3"/>
  <c r="I23" i="3"/>
  <c r="I24" i="3"/>
  <c r="I25" i="3"/>
  <c r="F26" i="3"/>
  <c r="D26" i="3"/>
  <c r="C22" i="4" l="1"/>
  <c r="H12" i="4"/>
  <c r="F17" i="4"/>
  <c r="F22" i="4" s="1"/>
  <c r="J16" i="4"/>
  <c r="G17" i="3"/>
  <c r="G22" i="3" s="1"/>
  <c r="G27" i="3" s="1"/>
  <c r="H26" i="3"/>
  <c r="J26" i="3" s="1"/>
  <c r="E12" i="4"/>
  <c r="E16" i="4"/>
  <c r="H17" i="4"/>
  <c r="H22" i="4" s="1"/>
  <c r="J12" i="4"/>
  <c r="E17" i="4"/>
  <c r="E22" i="4" s="1"/>
  <c r="I12" i="4"/>
  <c r="D17" i="4"/>
  <c r="D22" i="4" s="1"/>
  <c r="I26" i="3"/>
  <c r="E26" i="3"/>
  <c r="F21" i="3"/>
  <c r="H21" i="3"/>
  <c r="E21" i="3"/>
  <c r="C21" i="3"/>
  <c r="F16" i="3"/>
  <c r="F12" i="3"/>
  <c r="J11" i="3"/>
  <c r="I11" i="3"/>
  <c r="J10" i="3"/>
  <c r="I10" i="3"/>
  <c r="J9" i="3"/>
  <c r="J22" i="4" l="1"/>
  <c r="J21" i="3"/>
  <c r="I17" i="4"/>
  <c r="J17" i="4"/>
  <c r="I21" i="3"/>
  <c r="H12" i="3"/>
  <c r="J12" i="3" s="1"/>
  <c r="H16" i="3"/>
  <c r="J16" i="3" s="1"/>
  <c r="F22" i="3"/>
  <c r="F27" i="3" s="1"/>
  <c r="I9" i="3"/>
  <c r="C12" i="3"/>
  <c r="J13" i="3"/>
  <c r="D17" i="3"/>
  <c r="E12" i="3"/>
  <c r="I13" i="3"/>
  <c r="E16" i="3"/>
  <c r="C16" i="3"/>
  <c r="I16" i="3" s="1"/>
  <c r="D22" i="3" l="1"/>
  <c r="D27" i="3" s="1"/>
  <c r="H17" i="3"/>
  <c r="J17" i="3" s="1"/>
  <c r="E17" i="3"/>
  <c r="E22" i="3" s="1"/>
  <c r="E27" i="3" s="1"/>
  <c r="C17" i="3"/>
  <c r="C22" i="3" s="1"/>
  <c r="I12" i="3"/>
  <c r="I17" i="3" l="1"/>
  <c r="I22" i="3"/>
  <c r="C27" i="3"/>
  <c r="I27" i="3" s="1"/>
  <c r="H22" i="3"/>
  <c r="J22" i="3" l="1"/>
  <c r="H27" i="3"/>
  <c r="J27" i="3" s="1"/>
</calcChain>
</file>

<file path=xl/sharedStrings.xml><?xml version="1.0" encoding="utf-8"?>
<sst xmlns="http://schemas.openxmlformats.org/spreadsheetml/2006/main" count="68" uniqueCount="33">
  <si>
    <t>ПЛАНОВЫЕ И ФАКТИЧЕСКИЕ ПОКАЗАТЕЛИ</t>
  </si>
  <si>
    <t>покупки и реализации электроэнергии</t>
  </si>
  <si>
    <t>по Павловскому МУПП "Энергетик"</t>
  </si>
  <si>
    <t>Показатели</t>
  </si>
  <si>
    <t>Покупная эл. энергия тыс. кВт/ч</t>
  </si>
  <si>
    <t>Реализация эл. энергии тыс. кВт/ч</t>
  </si>
  <si>
    <t>Потери в сетях, тыс. кВт/ч</t>
  </si>
  <si>
    <t>Потери в сетях, %</t>
  </si>
  <si>
    <t>План</t>
  </si>
  <si>
    <t>Факт</t>
  </si>
  <si>
    <t>Январь</t>
  </si>
  <si>
    <t>Февраль</t>
  </si>
  <si>
    <t>Март</t>
  </si>
  <si>
    <t>1квартал</t>
  </si>
  <si>
    <t>Апрель</t>
  </si>
  <si>
    <t>Май</t>
  </si>
  <si>
    <t>Июнь</t>
  </si>
  <si>
    <t>2 квартал</t>
  </si>
  <si>
    <t>1 полугодие</t>
  </si>
  <si>
    <t>Июль</t>
  </si>
  <si>
    <t>Август</t>
  </si>
  <si>
    <t>Сентябрь</t>
  </si>
  <si>
    <t>3 квартал</t>
  </si>
  <si>
    <t>9 месяцев</t>
  </si>
  <si>
    <t>Ноябрь</t>
  </si>
  <si>
    <t>Декабрь</t>
  </si>
  <si>
    <t>4 квартал</t>
  </si>
  <si>
    <t>Итого</t>
  </si>
  <si>
    <t>Октябрь</t>
  </si>
  <si>
    <t>Итого 9 месяцев</t>
  </si>
  <si>
    <t>за 2015 года</t>
  </si>
  <si>
    <t xml:space="preserve">                         Главный экономист                                           Ивченко З.И.</t>
  </si>
  <si>
    <t xml:space="preserve">на 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</si>
</sst>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1" fillId="2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3" fillId="2" borderId="1" xfId="0" applyNumberFormat="1" applyFont="1" applyFill="1" applyBorder="1"/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164" fontId="4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2D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tabSelected="1" workbookViewId="0">
      <selection activeCell="N8" sqref="N8"/>
    </sheetView>
  </sheetViews>
  <sheetFormatPr defaultRowHeight="12.75" x14ac:dyDescent="0.2"/>
  <cols>
    <col min="2" max="2" width="12.85546875" customWidth="1"/>
    <col min="3" max="3" width="11.85546875" customWidth="1"/>
    <col min="4" max="4" width="13.5703125" style="18" customWidth="1"/>
    <col min="5" max="5" width="12.7109375" customWidth="1"/>
    <col min="6" max="6" width="12.140625" customWidth="1"/>
    <col min="7" max="7" width="11" bestFit="1" customWidth="1"/>
    <col min="8" max="8" width="12.28515625" customWidth="1"/>
    <col min="9" max="9" width="9.5703125" bestFit="1" customWidth="1"/>
    <col min="12" max="13" width="11.42578125" customWidth="1"/>
    <col min="14" max="14" width="12.85546875" customWidth="1"/>
    <col min="15" max="15" width="12.28515625" customWidth="1"/>
  </cols>
  <sheetData>
    <row r="2" spans="2:12" ht="15.75" x14ac:dyDescent="0.25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1"/>
      <c r="L2" s="1"/>
    </row>
    <row r="3" spans="2:12" ht="15.75" x14ac:dyDescent="0.2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1"/>
      <c r="L3" s="1"/>
    </row>
    <row r="4" spans="2:12" ht="15.75" x14ac:dyDescent="0.25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1"/>
      <c r="L4" s="1"/>
    </row>
    <row r="5" spans="2:12" ht="15.75" x14ac:dyDescent="0.25">
      <c r="B5" s="1"/>
      <c r="C5" s="1"/>
      <c r="D5" s="36" t="s">
        <v>32</v>
      </c>
      <c r="E5" s="36"/>
      <c r="F5" s="36"/>
      <c r="G5" s="36"/>
      <c r="H5" s="1"/>
      <c r="I5" s="1"/>
      <c r="J5" s="1"/>
      <c r="K5" s="1"/>
      <c r="L5" s="1"/>
    </row>
    <row r="6" spans="2:12" ht="15.75" x14ac:dyDescent="0.25">
      <c r="B6" s="1"/>
      <c r="C6" s="1"/>
      <c r="D6" s="14"/>
      <c r="E6" s="1"/>
      <c r="F6" s="1"/>
      <c r="G6" s="1"/>
      <c r="H6" s="1"/>
      <c r="I6" s="1"/>
      <c r="J6" s="1"/>
      <c r="K6" s="1"/>
      <c r="L6" s="1"/>
    </row>
    <row r="7" spans="2:12" ht="30.75" customHeight="1" x14ac:dyDescent="0.25">
      <c r="B7" s="37" t="s">
        <v>3</v>
      </c>
      <c r="C7" s="39" t="s">
        <v>4</v>
      </c>
      <c r="D7" s="40"/>
      <c r="E7" s="39" t="s">
        <v>5</v>
      </c>
      <c r="F7" s="40"/>
      <c r="G7" s="39" t="s">
        <v>6</v>
      </c>
      <c r="H7" s="40"/>
      <c r="I7" s="41" t="s">
        <v>7</v>
      </c>
      <c r="J7" s="42"/>
      <c r="K7" s="1"/>
      <c r="L7" s="1"/>
    </row>
    <row r="8" spans="2:12" ht="15.75" x14ac:dyDescent="0.25">
      <c r="B8" s="38"/>
      <c r="C8" s="3" t="s">
        <v>8</v>
      </c>
      <c r="D8" s="30" t="s">
        <v>9</v>
      </c>
      <c r="E8" s="3" t="s">
        <v>8</v>
      </c>
      <c r="F8" s="3" t="s">
        <v>9</v>
      </c>
      <c r="G8" s="3" t="s">
        <v>8</v>
      </c>
      <c r="H8" s="3" t="s">
        <v>9</v>
      </c>
      <c r="I8" s="3" t="s">
        <v>8</v>
      </c>
      <c r="J8" s="3" t="s">
        <v>9</v>
      </c>
      <c r="K8" s="1"/>
      <c r="L8" s="1"/>
    </row>
    <row r="9" spans="2:12" ht="15.75" x14ac:dyDescent="0.25">
      <c r="B9" s="2" t="s">
        <v>10</v>
      </c>
      <c r="C9" s="8">
        <v>5694.2129999999997</v>
      </c>
      <c r="D9" s="21">
        <v>5996.768</v>
      </c>
      <c r="E9" s="8">
        <f>C9-G9</f>
        <v>4797.3130000000001</v>
      </c>
      <c r="F9" s="7">
        <v>4794.8549999999996</v>
      </c>
      <c r="G9" s="8">
        <v>896.9</v>
      </c>
      <c r="H9" s="22">
        <f>D9-F9</f>
        <v>1201.9130000000005</v>
      </c>
      <c r="I9" s="4">
        <f>G9/C9*100</f>
        <v>15.751079209716954</v>
      </c>
      <c r="J9" s="4">
        <f t="shared" ref="I9:J24" si="0">H9/D9*100</f>
        <v>20.042679656775121</v>
      </c>
      <c r="K9" s="1"/>
      <c r="L9" s="1"/>
    </row>
    <row r="10" spans="2:12" ht="15.75" x14ac:dyDescent="0.25">
      <c r="B10" s="2" t="s">
        <v>11</v>
      </c>
      <c r="C10" s="8">
        <v>5042.0020000000004</v>
      </c>
      <c r="D10" s="21">
        <v>5607.4809999999998</v>
      </c>
      <c r="E10" s="8">
        <f>C10-G10</f>
        <v>4322.402</v>
      </c>
      <c r="F10" s="7">
        <v>4534.0249999999996</v>
      </c>
      <c r="G10" s="8">
        <v>719.6</v>
      </c>
      <c r="H10" s="22">
        <f>D10-F10</f>
        <v>1073.4560000000001</v>
      </c>
      <c r="I10" s="4">
        <f t="shared" si="0"/>
        <v>14.272108579092194</v>
      </c>
      <c r="J10" s="4">
        <f t="shared" si="0"/>
        <v>19.143283766810804</v>
      </c>
      <c r="K10" s="1"/>
      <c r="L10" s="1"/>
    </row>
    <row r="11" spans="2:12" ht="15.75" x14ac:dyDescent="0.25">
      <c r="B11" s="2" t="s">
        <v>12</v>
      </c>
      <c r="C11" s="8">
        <v>4781.7259999999997</v>
      </c>
      <c r="D11" s="21">
        <v>5942.9179999999997</v>
      </c>
      <c r="E11" s="8">
        <f>C11-G11</f>
        <v>4072.9259999999995</v>
      </c>
      <c r="F11" s="8">
        <v>4602.1779999999999</v>
      </c>
      <c r="G11" s="8">
        <v>708.8</v>
      </c>
      <c r="H11" s="22">
        <f>D11-F11</f>
        <v>1340.7399999999998</v>
      </c>
      <c r="I11" s="4">
        <f t="shared" si="0"/>
        <v>14.823099441498739</v>
      </c>
      <c r="J11" s="4">
        <f t="shared" si="0"/>
        <v>22.560297820027127</v>
      </c>
      <c r="K11" s="1"/>
      <c r="L11" s="1"/>
    </row>
    <row r="12" spans="2:12" ht="15.75" x14ac:dyDescent="0.25">
      <c r="B12" s="15" t="s">
        <v>13</v>
      </c>
      <c r="C12" s="25">
        <f>C9+C10+C11</f>
        <v>15517.940999999999</v>
      </c>
      <c r="D12" s="17">
        <f>SUM(D9:D11)</f>
        <v>17547.167000000001</v>
      </c>
      <c r="E12" s="25">
        <f t="shared" ref="E12:F12" si="1">SUM(E9:E11)</f>
        <v>13192.641</v>
      </c>
      <c r="F12" s="17">
        <f t="shared" si="1"/>
        <v>13931.057999999999</v>
      </c>
      <c r="G12" s="16">
        <f>SUM(G9:G11)</f>
        <v>2325.3000000000002</v>
      </c>
      <c r="H12" s="17">
        <f t="shared" ref="H12" si="2">D12-F12</f>
        <v>3616.1090000000022</v>
      </c>
      <c r="I12" s="16">
        <f t="shared" si="0"/>
        <v>14.984591061404348</v>
      </c>
      <c r="J12" s="16">
        <f t="shared" si="0"/>
        <v>20.607936312454321</v>
      </c>
      <c r="K12" s="1"/>
      <c r="L12" s="1"/>
    </row>
    <row r="13" spans="2:12" ht="15.75" x14ac:dyDescent="0.25">
      <c r="B13" s="19" t="s">
        <v>14</v>
      </c>
      <c r="C13" s="22">
        <v>4031.183</v>
      </c>
      <c r="D13" s="22">
        <v>4532.7349999999997</v>
      </c>
      <c r="E13" s="8">
        <f>C13-G13</f>
        <v>3646.183</v>
      </c>
      <c r="F13" s="22">
        <v>3867.2489999999998</v>
      </c>
      <c r="G13" s="22">
        <v>385</v>
      </c>
      <c r="H13" s="22">
        <f>D13-F13</f>
        <v>665.48599999999988</v>
      </c>
      <c r="I13" s="20">
        <f t="shared" si="0"/>
        <v>9.5505463284599088</v>
      </c>
      <c r="J13" s="20">
        <f t="shared" si="0"/>
        <v>14.681776013819469</v>
      </c>
      <c r="K13" s="1"/>
      <c r="L13" s="1"/>
    </row>
    <row r="14" spans="2:12" ht="15.75" x14ac:dyDescent="0.25">
      <c r="B14" s="19" t="s">
        <v>15</v>
      </c>
      <c r="C14" s="22">
        <v>3578.8180000000002</v>
      </c>
      <c r="D14" s="21">
        <v>3858.0309999999999</v>
      </c>
      <c r="E14" s="8">
        <f t="shared" ref="E14:E15" si="3">C14-G14</f>
        <v>3188.3180000000002</v>
      </c>
      <c r="F14" s="21">
        <v>3303.0070000000001</v>
      </c>
      <c r="G14" s="22">
        <v>390.5</v>
      </c>
      <c r="H14" s="22">
        <f t="shared" ref="H14:H15" si="4">D14-F14</f>
        <v>555.02399999999989</v>
      </c>
      <c r="I14" s="20">
        <f t="shared" si="0"/>
        <v>10.911423827643652</v>
      </c>
      <c r="J14" s="20">
        <f t="shared" si="0"/>
        <v>14.386198555688118</v>
      </c>
      <c r="K14" s="1"/>
      <c r="L14" s="1"/>
    </row>
    <row r="15" spans="2:12" ht="15.75" x14ac:dyDescent="0.25">
      <c r="B15" s="19" t="s">
        <v>16</v>
      </c>
      <c r="C15" s="22">
        <v>3363.32</v>
      </c>
      <c r="D15" s="21">
        <v>3901.2629999999999</v>
      </c>
      <c r="E15" s="8">
        <f t="shared" si="3"/>
        <v>3009.6200000000003</v>
      </c>
      <c r="F15" s="22">
        <v>3346.18</v>
      </c>
      <c r="G15" s="22">
        <v>353.7</v>
      </c>
      <c r="H15" s="22">
        <f t="shared" si="4"/>
        <v>555.08300000000008</v>
      </c>
      <c r="I15" s="20">
        <f t="shared" si="0"/>
        <v>10.516394514943567</v>
      </c>
      <c r="J15" s="20">
        <f t="shared" si="0"/>
        <v>14.228289659015559</v>
      </c>
      <c r="K15" s="1"/>
      <c r="L15" s="1"/>
    </row>
    <row r="16" spans="2:12" ht="15.75" x14ac:dyDescent="0.25">
      <c r="B16" s="15" t="s">
        <v>17</v>
      </c>
      <c r="C16" s="25">
        <f>SUM(C13:C15)</f>
        <v>10973.321</v>
      </c>
      <c r="D16" s="17">
        <f>SUM(D13:D15)</f>
        <v>12292.028999999999</v>
      </c>
      <c r="E16" s="25">
        <f t="shared" ref="E16:H16" si="5">SUM(E13:E15)</f>
        <v>9844.121000000001</v>
      </c>
      <c r="F16" s="17">
        <f t="shared" si="5"/>
        <v>10516.436</v>
      </c>
      <c r="G16" s="16">
        <f>SUM(G13:G15)</f>
        <v>1129.2</v>
      </c>
      <c r="H16" s="17">
        <f t="shared" si="5"/>
        <v>1775.5929999999998</v>
      </c>
      <c r="I16" s="16">
        <f t="shared" si="0"/>
        <v>10.290412537826972</v>
      </c>
      <c r="J16" s="16">
        <f t="shared" si="0"/>
        <v>14.445076561404143</v>
      </c>
      <c r="K16" s="1"/>
      <c r="L16" s="1"/>
    </row>
    <row r="17" spans="2:18" ht="15.75" x14ac:dyDescent="0.25">
      <c r="B17" s="15" t="s">
        <v>18</v>
      </c>
      <c r="C17" s="25">
        <f>C12+C16</f>
        <v>26491.261999999999</v>
      </c>
      <c r="D17" s="17">
        <f t="shared" ref="D17:H17" si="6">D12+D16</f>
        <v>29839.196</v>
      </c>
      <c r="E17" s="25">
        <f t="shared" si="6"/>
        <v>23036.762000000002</v>
      </c>
      <c r="F17" s="17">
        <f>F12+F16</f>
        <v>24447.493999999999</v>
      </c>
      <c r="G17" s="16">
        <f>G12+G16</f>
        <v>3454.5</v>
      </c>
      <c r="H17" s="17">
        <f t="shared" si="6"/>
        <v>5391.702000000002</v>
      </c>
      <c r="I17" s="16">
        <f t="shared" si="0"/>
        <v>13.040148861160333</v>
      </c>
      <c r="J17" s="16">
        <f t="shared" si="0"/>
        <v>18.069193285234636</v>
      </c>
      <c r="K17" s="1"/>
      <c r="L17" s="1"/>
    </row>
    <row r="18" spans="2:18" ht="15.75" x14ac:dyDescent="0.25">
      <c r="B18" s="19" t="s">
        <v>19</v>
      </c>
      <c r="C18" s="22">
        <v>3720.6909999999998</v>
      </c>
      <c r="D18" s="21">
        <v>4307.0519999999997</v>
      </c>
      <c r="E18" s="8">
        <f t="shared" ref="E18:E20" si="7">C18-G18</f>
        <v>3240.1909999999998</v>
      </c>
      <c r="F18" s="21">
        <v>3598.4560000000001</v>
      </c>
      <c r="G18" s="22">
        <v>480.5</v>
      </c>
      <c r="H18" s="22">
        <f t="shared" ref="H18" si="8">D18-F18</f>
        <v>708.59599999999955</v>
      </c>
      <c r="I18" s="20">
        <f t="shared" si="0"/>
        <v>12.914267806705798</v>
      </c>
      <c r="J18" s="20">
        <f t="shared" si="0"/>
        <v>16.451995471612594</v>
      </c>
      <c r="K18" s="1"/>
      <c r="L18" s="1"/>
    </row>
    <row r="19" spans="2:18" ht="15.75" x14ac:dyDescent="0.25">
      <c r="B19" s="19" t="s">
        <v>20</v>
      </c>
      <c r="C19" s="22">
        <v>3861.058</v>
      </c>
      <c r="D19" s="21">
        <v>4203.1189999999997</v>
      </c>
      <c r="E19" s="8">
        <f t="shared" si="7"/>
        <v>3452.558</v>
      </c>
      <c r="F19" s="21">
        <v>3574.1190000000001</v>
      </c>
      <c r="G19" s="22">
        <v>408.5</v>
      </c>
      <c r="H19" s="22">
        <f>D19-F19</f>
        <v>628.99999999999955</v>
      </c>
      <c r="I19" s="20">
        <f t="shared" si="0"/>
        <v>10.580001647216902</v>
      </c>
      <c r="J19" s="20">
        <f t="shared" si="0"/>
        <v>14.965077124868451</v>
      </c>
      <c r="K19" s="1"/>
      <c r="L19" s="1"/>
    </row>
    <row r="20" spans="2:18" ht="15.75" x14ac:dyDescent="0.25">
      <c r="B20" s="19" t="s">
        <v>21</v>
      </c>
      <c r="C20" s="22">
        <v>3556.2750000000001</v>
      </c>
      <c r="D20" s="21">
        <v>3950.2429999999999</v>
      </c>
      <c r="E20" s="8">
        <f t="shared" si="7"/>
        <v>3157.375</v>
      </c>
      <c r="F20" s="22">
        <v>3312.4349999999999</v>
      </c>
      <c r="G20" s="22">
        <v>398.9</v>
      </c>
      <c r="H20" s="22">
        <f>D20-F20</f>
        <v>637.80799999999999</v>
      </c>
      <c r="I20" s="20">
        <f t="shared" si="0"/>
        <v>11.216792852071338</v>
      </c>
      <c r="J20" s="20">
        <f t="shared" si="0"/>
        <v>16.146044686364863</v>
      </c>
      <c r="K20" s="1"/>
      <c r="L20" s="1"/>
    </row>
    <row r="21" spans="2:18" ht="15.75" x14ac:dyDescent="0.25">
      <c r="B21" s="15" t="s">
        <v>22</v>
      </c>
      <c r="C21" s="25">
        <f>SUM(C18:C20)</f>
        <v>11138.023999999999</v>
      </c>
      <c r="D21" s="17">
        <f>SUM(D18:D20)</f>
        <v>12460.413999999999</v>
      </c>
      <c r="E21" s="25">
        <f t="shared" ref="E21:H21" si="9">SUM(E18:E20)</f>
        <v>9850.1239999999998</v>
      </c>
      <c r="F21" s="17">
        <f t="shared" si="9"/>
        <v>10485.01</v>
      </c>
      <c r="G21" s="16">
        <f>SUM(G18:G20)</f>
        <v>1287.9000000000001</v>
      </c>
      <c r="H21" s="17">
        <f t="shared" si="9"/>
        <v>1975.4039999999991</v>
      </c>
      <c r="I21" s="16">
        <f t="shared" si="0"/>
        <v>11.563092340257123</v>
      </c>
      <c r="J21" s="16">
        <f t="shared" si="0"/>
        <v>15.853437935529263</v>
      </c>
      <c r="K21" s="1"/>
      <c r="L21" s="1"/>
    </row>
    <row r="22" spans="2:18" ht="15.75" x14ac:dyDescent="0.25">
      <c r="B22" s="15" t="s">
        <v>23</v>
      </c>
      <c r="C22" s="25">
        <f>C17+C21</f>
        <v>37629.286</v>
      </c>
      <c r="D22" s="16">
        <f>D17+D21</f>
        <v>42299.61</v>
      </c>
      <c r="E22" s="25">
        <f t="shared" ref="E22:H22" si="10">E17+E21</f>
        <v>32886.885999999999</v>
      </c>
      <c r="F22" s="16">
        <f t="shared" si="10"/>
        <v>34932.504000000001</v>
      </c>
      <c r="G22" s="16">
        <f>G17+G21</f>
        <v>4742.3999999999996</v>
      </c>
      <c r="H22" s="16">
        <f t="shared" si="10"/>
        <v>7367.1060000000016</v>
      </c>
      <c r="I22" s="16">
        <f t="shared" si="0"/>
        <v>12.602949734416963</v>
      </c>
      <c r="J22" s="16">
        <f t="shared" si="0"/>
        <v>17.416486818672798</v>
      </c>
      <c r="K22" s="1"/>
      <c r="L22" s="1"/>
    </row>
    <row r="23" spans="2:18" ht="15.75" x14ac:dyDescent="0.25">
      <c r="B23" s="19" t="s">
        <v>28</v>
      </c>
      <c r="C23" s="25">
        <v>4655.2120000000004</v>
      </c>
      <c r="D23" s="34">
        <v>4810.049</v>
      </c>
      <c r="E23" s="8">
        <f t="shared" ref="E23:E25" si="11">C23-G23</f>
        <v>4038.5120000000006</v>
      </c>
      <c r="F23" s="34">
        <v>3813.875</v>
      </c>
      <c r="G23" s="34">
        <v>616.70000000000005</v>
      </c>
      <c r="H23" s="25">
        <f>D23-F23</f>
        <v>996.17399999999998</v>
      </c>
      <c r="I23" s="16">
        <f t="shared" si="0"/>
        <v>13.24751697667045</v>
      </c>
      <c r="J23" s="16">
        <f t="shared" si="0"/>
        <v>20.710267192704272</v>
      </c>
      <c r="K23" s="29"/>
      <c r="L23" s="26"/>
      <c r="M23" s="26"/>
      <c r="N23" s="26"/>
      <c r="O23" s="26"/>
      <c r="P23" s="26"/>
      <c r="Q23" s="26"/>
      <c r="R23" s="26"/>
    </row>
    <row r="24" spans="2:18" ht="15.75" x14ac:dyDescent="0.25">
      <c r="B24" s="19" t="s">
        <v>24</v>
      </c>
      <c r="C24" s="25">
        <v>5011.97</v>
      </c>
      <c r="D24" s="25">
        <v>5507.1980000000003</v>
      </c>
      <c r="E24" s="8">
        <f t="shared" si="11"/>
        <v>4331.97</v>
      </c>
      <c r="F24" s="25">
        <v>4484.91</v>
      </c>
      <c r="G24" s="25">
        <v>680</v>
      </c>
      <c r="H24" s="25">
        <f>D24-F24</f>
        <v>1022.2880000000005</v>
      </c>
      <c r="I24" s="16">
        <f t="shared" si="0"/>
        <v>13.567519358655378</v>
      </c>
      <c r="J24" s="16">
        <f t="shared" si="0"/>
        <v>18.562760953937019</v>
      </c>
      <c r="K24" s="29"/>
      <c r="L24" s="32"/>
    </row>
    <row r="25" spans="2:18" ht="15.75" x14ac:dyDescent="0.25">
      <c r="B25" s="19" t="s">
        <v>25</v>
      </c>
      <c r="C25" s="22">
        <v>5687.8959999999997</v>
      </c>
      <c r="D25" s="28">
        <v>6194.2060000000001</v>
      </c>
      <c r="E25" s="8">
        <f t="shared" si="11"/>
        <v>4817.6959999999999</v>
      </c>
      <c r="F25" s="28">
        <v>4793.58</v>
      </c>
      <c r="G25" s="22">
        <v>870.2</v>
      </c>
      <c r="H25" s="25">
        <f>D25-F25</f>
        <v>1400.6260000000002</v>
      </c>
      <c r="I25" s="20">
        <f t="shared" ref="I25:J27" si="12">G25/C25*100</f>
        <v>15.299154555568528</v>
      </c>
      <c r="J25" s="20">
        <f>H25/D25*100</f>
        <v>22.611873095599343</v>
      </c>
      <c r="K25" s="1"/>
      <c r="L25" s="35"/>
    </row>
    <row r="26" spans="2:18" ht="15.75" x14ac:dyDescent="0.25">
      <c r="B26" s="15" t="s">
        <v>26</v>
      </c>
      <c r="C26" s="25">
        <f>SUM(C23:C25)</f>
        <v>15355.078000000001</v>
      </c>
      <c r="D26" s="17">
        <f t="shared" ref="D26:H26" si="13">SUM(D23:D25)</f>
        <v>16511.453000000001</v>
      </c>
      <c r="E26" s="25">
        <f t="shared" si="13"/>
        <v>13188.178</v>
      </c>
      <c r="F26" s="17">
        <f t="shared" si="13"/>
        <v>13092.365</v>
      </c>
      <c r="G26" s="16">
        <f>SUM(G23:G25)</f>
        <v>2166.9</v>
      </c>
      <c r="H26" s="17">
        <f t="shared" si="13"/>
        <v>3419.0880000000006</v>
      </c>
      <c r="I26" s="16">
        <f t="shared" si="12"/>
        <v>14.111943944537437</v>
      </c>
      <c r="J26" s="16">
        <f>H26/D26*100</f>
        <v>20.707372028373278</v>
      </c>
      <c r="K26" s="1"/>
      <c r="L26" s="33"/>
    </row>
    <row r="27" spans="2:18" ht="15.75" x14ac:dyDescent="0.25">
      <c r="B27" s="15" t="s">
        <v>27</v>
      </c>
      <c r="C27" s="16">
        <f t="shared" ref="C27:E27" si="14">C22+C26</f>
        <v>52984.364000000001</v>
      </c>
      <c r="D27" s="25">
        <f>D22+D26</f>
        <v>58811.063000000002</v>
      </c>
      <c r="E27" s="16">
        <f t="shared" si="14"/>
        <v>46075.063999999998</v>
      </c>
      <c r="F27" s="25">
        <f>F22+F26</f>
        <v>48024.868999999999</v>
      </c>
      <c r="G27" s="25">
        <f>G22+G26</f>
        <v>6909.2999999999993</v>
      </c>
      <c r="H27" s="25">
        <f>H22+H26</f>
        <v>10786.194000000003</v>
      </c>
      <c r="I27" s="16">
        <f>G27/C27*100</f>
        <v>13.040262217736537</v>
      </c>
      <c r="J27" s="16">
        <f t="shared" si="12"/>
        <v>18.340416666163648</v>
      </c>
      <c r="K27" s="1"/>
      <c r="L27" s="29"/>
      <c r="O27" s="27"/>
    </row>
    <row r="28" spans="2:18" s="13" customFormat="1" ht="15.75" x14ac:dyDescent="0.25">
      <c r="B28" s="9"/>
      <c r="C28" s="10"/>
      <c r="D28" s="31"/>
      <c r="E28" s="31"/>
      <c r="F28" s="31"/>
      <c r="G28" s="31"/>
      <c r="H28" s="31"/>
      <c r="I28" s="11"/>
      <c r="J28" s="11"/>
      <c r="K28" s="12"/>
      <c r="L28" s="12"/>
    </row>
    <row r="29" spans="2:18" ht="15.75" x14ac:dyDescent="0.25">
      <c r="B29" s="1"/>
      <c r="C29" s="1"/>
      <c r="D29" s="14"/>
      <c r="E29" s="1"/>
      <c r="F29" s="1"/>
      <c r="G29" s="1"/>
      <c r="H29" s="1"/>
      <c r="I29" s="1"/>
      <c r="J29" s="26"/>
      <c r="K29" s="1"/>
      <c r="L29" s="1"/>
    </row>
    <row r="30" spans="2:18" ht="15.75" x14ac:dyDescent="0.25">
      <c r="B30" s="1"/>
      <c r="C30" s="1"/>
      <c r="D30" s="14"/>
      <c r="E30" s="1"/>
      <c r="F30" s="1"/>
      <c r="G30" s="1"/>
      <c r="H30" s="1"/>
      <c r="I30" s="1"/>
      <c r="J30" s="1"/>
      <c r="K30" s="1"/>
      <c r="L30" s="1"/>
    </row>
    <row r="31" spans="2:18" ht="15.75" x14ac:dyDescent="0.25">
      <c r="B31" s="1"/>
      <c r="C31" s="1"/>
      <c r="D31" s="14"/>
      <c r="E31" s="1"/>
      <c r="F31" s="1"/>
      <c r="G31" s="1"/>
      <c r="H31" s="1"/>
      <c r="I31" s="1"/>
      <c r="J31" s="1"/>
      <c r="K31" s="1"/>
      <c r="L31" s="1"/>
    </row>
    <row r="32" spans="2:18" ht="15.75" x14ac:dyDescent="0.25">
      <c r="B32" s="1"/>
      <c r="C32" s="1"/>
      <c r="D32" s="14"/>
      <c r="E32" s="1"/>
      <c r="F32" s="1"/>
      <c r="G32" s="1"/>
      <c r="H32" s="1"/>
      <c r="I32" s="1"/>
      <c r="J32" s="1"/>
      <c r="K32" s="1"/>
      <c r="L32" s="1"/>
    </row>
    <row r="33" spans="2:12" ht="15.75" x14ac:dyDescent="0.25">
      <c r="B33" s="1"/>
      <c r="C33" s="1"/>
      <c r="D33" s="14"/>
      <c r="E33" s="1"/>
      <c r="F33" s="1"/>
      <c r="G33" s="1"/>
      <c r="H33" s="1"/>
      <c r="I33" s="1"/>
      <c r="J33" s="1"/>
      <c r="K33" s="1"/>
      <c r="L33" s="1"/>
    </row>
    <row r="34" spans="2:12" ht="15.75" x14ac:dyDescent="0.25">
      <c r="B34" s="1"/>
      <c r="C34" s="1"/>
      <c r="D34" s="14"/>
      <c r="E34" s="1"/>
      <c r="F34" s="1"/>
      <c r="G34" s="1"/>
      <c r="H34" s="1"/>
      <c r="I34" s="1"/>
      <c r="J34" s="1"/>
      <c r="K34" s="1"/>
      <c r="L34" s="1"/>
    </row>
    <row r="35" spans="2:12" ht="15.75" x14ac:dyDescent="0.25">
      <c r="B35" s="1"/>
      <c r="C35" s="1"/>
      <c r="D35" s="14"/>
      <c r="E35" s="1"/>
      <c r="F35" s="1"/>
      <c r="G35" s="1"/>
      <c r="H35" s="1"/>
      <c r="I35" s="1"/>
      <c r="J35" s="1"/>
      <c r="K35" s="1"/>
      <c r="L35" s="1"/>
    </row>
    <row r="36" spans="2:12" ht="15.75" x14ac:dyDescent="0.25">
      <c r="B36" s="1"/>
      <c r="C36" s="1"/>
      <c r="D36" s="14"/>
      <c r="E36" s="1"/>
      <c r="F36" s="1"/>
      <c r="G36" s="1"/>
      <c r="H36" s="1"/>
      <c r="I36" s="1"/>
      <c r="J36" s="1"/>
      <c r="K36" s="1"/>
      <c r="L36" s="1"/>
    </row>
  </sheetData>
  <mergeCells count="9">
    <mergeCell ref="B2:J2"/>
    <mergeCell ref="B3:J3"/>
    <mergeCell ref="B4:J4"/>
    <mergeCell ref="B7:B8"/>
    <mergeCell ref="C7:D7"/>
    <mergeCell ref="E7:F7"/>
    <mergeCell ref="G7:H7"/>
    <mergeCell ref="I7:J7"/>
    <mergeCell ref="D5:G5"/>
  </mergeCells>
  <pageMargins left="0.70866141732283472" right="0.70866141732283472" top="0.35" bottom="0.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workbookViewId="0">
      <selection activeCell="K27" sqref="K27"/>
    </sheetView>
  </sheetViews>
  <sheetFormatPr defaultRowHeight="12.75" x14ac:dyDescent="0.2"/>
  <cols>
    <col min="2" max="2" width="14.140625" customWidth="1"/>
    <col min="3" max="3" width="11.85546875" customWidth="1"/>
    <col min="4" max="4" width="13.5703125" customWidth="1"/>
    <col min="5" max="5" width="12.7109375" customWidth="1"/>
    <col min="6" max="6" width="12.140625" customWidth="1"/>
    <col min="7" max="7" width="11" bestFit="1" customWidth="1"/>
    <col min="8" max="8" width="12.28515625" customWidth="1"/>
    <col min="9" max="9" width="9.5703125" customWidth="1"/>
  </cols>
  <sheetData>
    <row r="1" spans="2:12" ht="15.75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1"/>
      <c r="L1" s="1"/>
    </row>
    <row r="2" spans="2:12" ht="15.75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1"/>
      <c r="L2" s="1"/>
    </row>
    <row r="3" spans="2:12" ht="15.75" x14ac:dyDescent="0.25">
      <c r="B3" s="36" t="s">
        <v>2</v>
      </c>
      <c r="C3" s="36"/>
      <c r="D3" s="36"/>
      <c r="E3" s="36"/>
      <c r="F3" s="36"/>
      <c r="G3" s="36"/>
      <c r="H3" s="36"/>
      <c r="I3" s="36"/>
      <c r="J3" s="36"/>
      <c r="K3" s="1"/>
      <c r="L3" s="1"/>
    </row>
    <row r="4" spans="2:12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15.75" x14ac:dyDescent="0.25">
      <c r="B5" s="1"/>
      <c r="C5" s="1"/>
      <c r="D5" s="36" t="s">
        <v>30</v>
      </c>
      <c r="E5" s="36"/>
      <c r="F5" s="36"/>
      <c r="G5" s="36"/>
      <c r="H5" s="1"/>
      <c r="I5" s="1"/>
      <c r="J5" s="1"/>
      <c r="K5" s="14"/>
      <c r="L5" s="1"/>
    </row>
    <row r="6" spans="2:12" ht="15.7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30.75" customHeight="1" x14ac:dyDescent="0.25">
      <c r="B7" s="37" t="s">
        <v>3</v>
      </c>
      <c r="C7" s="39" t="s">
        <v>4</v>
      </c>
      <c r="D7" s="40"/>
      <c r="E7" s="39" t="s">
        <v>5</v>
      </c>
      <c r="F7" s="40"/>
      <c r="G7" s="39" t="s">
        <v>6</v>
      </c>
      <c r="H7" s="40"/>
      <c r="I7" s="41" t="s">
        <v>7</v>
      </c>
      <c r="J7" s="42"/>
      <c r="K7" s="1"/>
      <c r="L7" s="1"/>
    </row>
    <row r="8" spans="2:12" ht="15.75" x14ac:dyDescent="0.25">
      <c r="B8" s="38"/>
      <c r="C8" s="3" t="s">
        <v>8</v>
      </c>
      <c r="D8" s="3" t="s">
        <v>9</v>
      </c>
      <c r="E8" s="3" t="s">
        <v>8</v>
      </c>
      <c r="F8" s="3" t="s">
        <v>9</v>
      </c>
      <c r="G8" s="3" t="s">
        <v>8</v>
      </c>
      <c r="H8" s="3" t="s">
        <v>9</v>
      </c>
      <c r="I8" s="3" t="s">
        <v>8</v>
      </c>
      <c r="J8" s="3" t="s">
        <v>9</v>
      </c>
      <c r="K8" s="1"/>
      <c r="L8" s="1"/>
    </row>
    <row r="9" spans="2:12" ht="15.75" x14ac:dyDescent="0.25">
      <c r="B9" s="2" t="s">
        <v>10</v>
      </c>
      <c r="C9" s="4">
        <v>5460.24</v>
      </c>
      <c r="D9" s="7">
        <v>5505.9830000000002</v>
      </c>
      <c r="E9" s="4">
        <f>C9-G9</f>
        <v>4639.4399999999996</v>
      </c>
      <c r="F9" s="7">
        <v>4445.0010000000002</v>
      </c>
      <c r="G9" s="4">
        <v>820.8</v>
      </c>
      <c r="H9" s="7">
        <v>1060.982</v>
      </c>
      <c r="I9" s="4">
        <f>G9/C9*100</f>
        <v>15.03230627225177</v>
      </c>
      <c r="J9" s="4">
        <f t="shared" ref="I9:J17" si="0">H9/D9*100</f>
        <v>19.269619975216052</v>
      </c>
      <c r="K9" s="1"/>
      <c r="L9" s="1"/>
    </row>
    <row r="10" spans="2:12" ht="15.75" x14ac:dyDescent="0.25">
      <c r="B10" s="2" t="s">
        <v>11</v>
      </c>
      <c r="C10" s="4">
        <v>5154.7700000000004</v>
      </c>
      <c r="D10" s="7">
        <v>4951.0219999999999</v>
      </c>
      <c r="E10" s="4">
        <f>C10-G10</f>
        <v>4401.8700000000008</v>
      </c>
      <c r="F10" s="7">
        <v>4366.2259999999997</v>
      </c>
      <c r="G10" s="4">
        <v>752.9</v>
      </c>
      <c r="H10" s="7">
        <v>584.79600000000005</v>
      </c>
      <c r="I10" s="4">
        <f t="shared" si="0"/>
        <v>14.605889302529501</v>
      </c>
      <c r="J10" s="4">
        <f t="shared" si="0"/>
        <v>11.811621923715954</v>
      </c>
      <c r="K10" s="1"/>
      <c r="L10" s="1"/>
    </row>
    <row r="11" spans="2:12" ht="15.75" x14ac:dyDescent="0.25">
      <c r="B11" s="2" t="s">
        <v>12</v>
      </c>
      <c r="C11" s="4">
        <v>5101.18</v>
      </c>
      <c r="D11" s="7">
        <v>4690.7460000000001</v>
      </c>
      <c r="E11" s="4">
        <f>C11-G11</f>
        <v>4429.38</v>
      </c>
      <c r="F11" s="8">
        <v>4125.87</v>
      </c>
      <c r="G11" s="4">
        <v>671.8</v>
      </c>
      <c r="H11" s="7">
        <v>564.87599999999998</v>
      </c>
      <c r="I11" s="4">
        <f t="shared" si="0"/>
        <v>13.169501958370414</v>
      </c>
      <c r="J11" s="4">
        <f t="shared" si="0"/>
        <v>12.042348914223878</v>
      </c>
      <c r="K11" s="1"/>
      <c r="L11" s="1"/>
    </row>
    <row r="12" spans="2:12" s="18" customFormat="1" ht="15.75" x14ac:dyDescent="0.25">
      <c r="B12" s="15" t="s">
        <v>13</v>
      </c>
      <c r="C12" s="16">
        <f>C9+C10+C11</f>
        <v>15716.19</v>
      </c>
      <c r="D12" s="17">
        <f t="shared" ref="D12:G12" si="1">SUM(D9:D11)</f>
        <v>15147.751</v>
      </c>
      <c r="E12" s="16">
        <f t="shared" si="1"/>
        <v>13470.690000000002</v>
      </c>
      <c r="F12" s="17">
        <f t="shared" si="1"/>
        <v>12937.096999999998</v>
      </c>
      <c r="G12" s="16">
        <f t="shared" si="1"/>
        <v>2245.5</v>
      </c>
      <c r="H12" s="17">
        <f t="shared" ref="H12" si="2">D12-F12</f>
        <v>2210.6540000000023</v>
      </c>
      <c r="I12" s="16">
        <f t="shared" si="0"/>
        <v>14.287814031263302</v>
      </c>
      <c r="J12" s="16">
        <f t="shared" si="0"/>
        <v>14.593942031394642</v>
      </c>
      <c r="K12" s="14"/>
      <c r="L12" s="14"/>
    </row>
    <row r="13" spans="2:12" s="18" customFormat="1" ht="15.75" x14ac:dyDescent="0.25">
      <c r="B13" s="19" t="s">
        <v>14</v>
      </c>
      <c r="C13" s="20">
        <v>3970.36</v>
      </c>
      <c r="D13" s="21">
        <v>3940.203</v>
      </c>
      <c r="E13" s="20">
        <f>C13-G13</f>
        <v>3491.06</v>
      </c>
      <c r="F13" s="21">
        <v>3516.6489999999999</v>
      </c>
      <c r="G13" s="20">
        <v>479.3</v>
      </c>
      <c r="H13" s="21">
        <v>423.55349999999999</v>
      </c>
      <c r="I13" s="20">
        <f t="shared" si="0"/>
        <v>12.07195317301202</v>
      </c>
      <c r="J13" s="20">
        <f t="shared" si="0"/>
        <v>10.749534985887783</v>
      </c>
      <c r="K13" s="14"/>
      <c r="L13" s="14"/>
    </row>
    <row r="14" spans="2:12" s="18" customFormat="1" ht="15.75" x14ac:dyDescent="0.25">
      <c r="B14" s="19" t="s">
        <v>15</v>
      </c>
      <c r="C14" s="20">
        <v>3552.33</v>
      </c>
      <c r="D14" s="21">
        <v>3487.8380000000002</v>
      </c>
      <c r="E14" s="20">
        <f t="shared" ref="E14:E15" si="3">C14-G14</f>
        <v>3157.13</v>
      </c>
      <c r="F14" s="21">
        <v>3103.9380000000001</v>
      </c>
      <c r="G14" s="20">
        <v>395.2</v>
      </c>
      <c r="H14" s="22">
        <v>383.9</v>
      </c>
      <c r="I14" s="20">
        <f t="shared" si="0"/>
        <v>11.12509254489307</v>
      </c>
      <c r="J14" s="20">
        <f t="shared" si="0"/>
        <v>11.006818550632225</v>
      </c>
      <c r="K14" s="14"/>
      <c r="L14" s="14"/>
    </row>
    <row r="15" spans="2:12" s="18" customFormat="1" ht="15.75" x14ac:dyDescent="0.25">
      <c r="B15" s="19" t="s">
        <v>16</v>
      </c>
      <c r="C15" s="20">
        <v>3557.67</v>
      </c>
      <c r="D15" s="21">
        <v>3272.34</v>
      </c>
      <c r="E15" s="20">
        <f t="shared" si="3"/>
        <v>3202.9700000000003</v>
      </c>
      <c r="F15" s="21">
        <v>2919.6579999999999</v>
      </c>
      <c r="G15" s="20">
        <v>354.7</v>
      </c>
      <c r="H15" s="21">
        <v>352.68200000000002</v>
      </c>
      <c r="I15" s="20">
        <f t="shared" si="0"/>
        <v>9.9700084605935899</v>
      </c>
      <c r="J15" s="20">
        <f t="shared" si="0"/>
        <v>10.777669802037686</v>
      </c>
      <c r="K15" s="14"/>
      <c r="L15" s="14"/>
    </row>
    <row r="16" spans="2:12" s="18" customFormat="1" ht="15.75" x14ac:dyDescent="0.25">
      <c r="B16" s="15" t="s">
        <v>17</v>
      </c>
      <c r="C16" s="16">
        <f>SUM(C13:C15)</f>
        <v>11080.36</v>
      </c>
      <c r="D16" s="17">
        <f t="shared" ref="D16:H16" si="4">SUM(D13:D15)</f>
        <v>10700.381000000001</v>
      </c>
      <c r="E16" s="16">
        <f t="shared" si="4"/>
        <v>9851.16</v>
      </c>
      <c r="F16" s="17">
        <f t="shared" si="4"/>
        <v>9540.244999999999</v>
      </c>
      <c r="G16" s="16">
        <f t="shared" si="4"/>
        <v>1229.2</v>
      </c>
      <c r="H16" s="17">
        <f t="shared" si="4"/>
        <v>1160.1354999999999</v>
      </c>
      <c r="I16" s="20">
        <f t="shared" si="0"/>
        <v>11.09350237717908</v>
      </c>
      <c r="J16" s="20">
        <f t="shared" si="0"/>
        <v>10.842001794141719</v>
      </c>
      <c r="K16" s="14"/>
      <c r="L16" s="14"/>
    </row>
    <row r="17" spans="2:12" s="18" customFormat="1" ht="15.75" x14ac:dyDescent="0.25">
      <c r="B17" s="15" t="s">
        <v>18</v>
      </c>
      <c r="C17" s="16">
        <f>C12+C16</f>
        <v>26796.550000000003</v>
      </c>
      <c r="D17" s="17">
        <f t="shared" ref="D17:H17" si="5">D12+D16</f>
        <v>25848.132000000001</v>
      </c>
      <c r="E17" s="16">
        <f t="shared" si="5"/>
        <v>23321.850000000002</v>
      </c>
      <c r="F17" s="17">
        <f t="shared" si="5"/>
        <v>22477.341999999997</v>
      </c>
      <c r="G17" s="16">
        <f t="shared" si="5"/>
        <v>3474.7</v>
      </c>
      <c r="H17" s="17">
        <f t="shared" si="5"/>
        <v>3370.7895000000021</v>
      </c>
      <c r="I17" s="16">
        <f t="shared" si="0"/>
        <v>12.966967762641085</v>
      </c>
      <c r="J17" s="16">
        <f t="shared" si="0"/>
        <v>13.040747006398767</v>
      </c>
      <c r="K17" s="14"/>
      <c r="L17" s="14"/>
    </row>
    <row r="18" spans="2:12" s="13" customFormat="1" ht="15.75" x14ac:dyDescent="0.25">
      <c r="B18" s="6" t="s">
        <v>19</v>
      </c>
      <c r="C18" s="23"/>
      <c r="D18" s="23">
        <v>3629.7109999999998</v>
      </c>
      <c r="E18" s="23"/>
      <c r="F18" s="23">
        <v>3128.444</v>
      </c>
      <c r="G18" s="5">
        <v>374.9</v>
      </c>
      <c r="H18" s="23">
        <v>501.267</v>
      </c>
      <c r="I18" s="5"/>
      <c r="J18" s="5"/>
      <c r="K18" s="12"/>
      <c r="L18" s="12"/>
    </row>
    <row r="19" spans="2:12" ht="15.75" x14ac:dyDescent="0.25">
      <c r="B19" s="2" t="s">
        <v>20</v>
      </c>
      <c r="C19" s="2"/>
      <c r="D19" s="2">
        <v>3770.078</v>
      </c>
      <c r="E19" s="2"/>
      <c r="F19" s="2">
        <v>3254.0749999999998</v>
      </c>
      <c r="G19" s="4">
        <v>395.2</v>
      </c>
      <c r="H19" s="2">
        <v>516.00300000000004</v>
      </c>
      <c r="I19" s="2"/>
      <c r="J19" s="2"/>
      <c r="K19" s="1"/>
      <c r="L19" s="1"/>
    </row>
    <row r="20" spans="2:12" ht="15.75" x14ac:dyDescent="0.25">
      <c r="B20" s="2" t="s">
        <v>21</v>
      </c>
      <c r="C20" s="2"/>
      <c r="D20" s="2">
        <v>3531.585</v>
      </c>
      <c r="E20" s="2"/>
      <c r="F20" s="2">
        <v>3062.864</v>
      </c>
      <c r="G20" s="4">
        <v>456</v>
      </c>
      <c r="H20" s="2">
        <v>468.721</v>
      </c>
      <c r="I20" s="2"/>
      <c r="J20" s="2"/>
      <c r="K20" s="1"/>
      <c r="L20" s="1"/>
    </row>
    <row r="21" spans="2:12" ht="15.75" x14ac:dyDescent="0.25">
      <c r="B21" s="15" t="s">
        <v>22</v>
      </c>
      <c r="C21" s="16">
        <f>SUM(C18:C20)</f>
        <v>0</v>
      </c>
      <c r="D21" s="17">
        <f t="shared" ref="D21:G21" si="6">SUM(D18:D20)</f>
        <v>10931.374</v>
      </c>
      <c r="E21" s="16">
        <f t="shared" si="6"/>
        <v>0</v>
      </c>
      <c r="F21" s="17">
        <f t="shared" si="6"/>
        <v>9445.3829999999998</v>
      </c>
      <c r="G21" s="16">
        <f t="shared" si="6"/>
        <v>1226.0999999999999</v>
      </c>
      <c r="H21" s="25">
        <f>SUM(H18:H20)</f>
        <v>1485.991</v>
      </c>
      <c r="I21" s="20"/>
      <c r="J21" s="20">
        <f>H21/D21*100</f>
        <v>13.593817209071796</v>
      </c>
      <c r="K21" s="1"/>
      <c r="L21" s="1"/>
    </row>
    <row r="22" spans="2:12" ht="31.5" x14ac:dyDescent="0.25">
      <c r="B22" s="24" t="s">
        <v>29</v>
      </c>
      <c r="C22" s="4">
        <f>C17+C21</f>
        <v>26796.550000000003</v>
      </c>
      <c r="D22" s="4">
        <f t="shared" ref="D22:G22" si="7">D17+D21</f>
        <v>36779.506000000001</v>
      </c>
      <c r="E22" s="4">
        <f t="shared" si="7"/>
        <v>23321.850000000002</v>
      </c>
      <c r="F22" s="8">
        <f t="shared" si="7"/>
        <v>31922.724999999999</v>
      </c>
      <c r="G22" s="4">
        <f t="shared" si="7"/>
        <v>4700.7999999999993</v>
      </c>
      <c r="H22" s="4">
        <f>H17+H21</f>
        <v>4856.7805000000026</v>
      </c>
      <c r="I22" s="4"/>
      <c r="J22" s="4">
        <f>H22/D22*100</f>
        <v>13.205127061793604</v>
      </c>
      <c r="K22" s="1"/>
      <c r="L22" s="1"/>
    </row>
    <row r="23" spans="2:12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15.75" x14ac:dyDescent="0.25">
      <c r="B25" s="43" t="s">
        <v>31</v>
      </c>
      <c r="C25" s="44"/>
      <c r="D25" s="44"/>
      <c r="E25" s="44"/>
      <c r="F25" s="44"/>
      <c r="G25" s="44"/>
      <c r="H25" s="44"/>
      <c r="I25" s="44"/>
      <c r="J25" s="44"/>
      <c r="K25" s="1"/>
      <c r="L25" s="1"/>
    </row>
    <row r="26" spans="2:12" ht="15.7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.7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15.7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0">
    <mergeCell ref="B25:J25"/>
    <mergeCell ref="B1:J1"/>
    <mergeCell ref="B2:J2"/>
    <mergeCell ref="B3:J3"/>
    <mergeCell ref="D5:G5"/>
    <mergeCell ref="B7:B8"/>
    <mergeCell ref="C7:D7"/>
    <mergeCell ref="E7:F7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рабочая </vt:lpstr>
      <vt:lpstr>сданная</vt:lpstr>
    </vt:vector>
  </TitlesOfParts>
  <Company>муп Энеогетик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2017-07-07T09:48:29Z</cp:lastPrinted>
  <dcterms:created xsi:type="dcterms:W3CDTF">2013-07-11T05:47:59Z</dcterms:created>
  <dcterms:modified xsi:type="dcterms:W3CDTF">2019-03-01T11:03:29Z</dcterms:modified>
</cp:coreProperties>
</file>