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9320" windowHeight="10170"/>
  </bookViews>
  <sheets>
    <sheet name="рабочая " sheetId="3" r:id="rId1"/>
    <sheet name="сданная" sheetId="4" r:id="rId2"/>
  </sheets>
  <calcPr calcId="145621"/>
</workbook>
</file>

<file path=xl/calcChain.xml><?xml version="1.0" encoding="utf-8"?>
<calcChain xmlns="http://schemas.openxmlformats.org/spreadsheetml/2006/main">
  <c r="D9" i="3" l="1"/>
  <c r="D12" i="3" s="1"/>
  <c r="D17" i="3" s="1"/>
  <c r="D22" i="3" s="1"/>
  <c r="F9" i="3"/>
  <c r="D10" i="3"/>
  <c r="F10" i="3"/>
  <c r="D11" i="3"/>
  <c r="F11" i="3"/>
  <c r="C12" i="3"/>
  <c r="E12" i="3"/>
  <c r="F12" i="3" s="1"/>
  <c r="D13" i="3"/>
  <c r="F13" i="3"/>
  <c r="D14" i="3"/>
  <c r="F14" i="3"/>
  <c r="D15" i="3"/>
  <c r="F15" i="3"/>
  <c r="C16" i="3"/>
  <c r="D16" i="3"/>
  <c r="E16" i="3"/>
  <c r="F16" i="3" s="1"/>
  <c r="C17" i="3"/>
  <c r="E17" i="3"/>
  <c r="F17" i="3" s="1"/>
  <c r="D18" i="3"/>
  <c r="F18" i="3"/>
  <c r="D19" i="3"/>
  <c r="F19" i="3"/>
  <c r="D20" i="3"/>
  <c r="F20" i="3"/>
  <c r="C21" i="3"/>
  <c r="D21" i="3"/>
  <c r="E21" i="3"/>
  <c r="F21" i="3" s="1"/>
  <c r="C22" i="3"/>
  <c r="E22" i="3"/>
  <c r="F22" i="3" s="1"/>
  <c r="D23" i="3"/>
  <c r="F23" i="3"/>
  <c r="D24" i="3"/>
  <c r="F24" i="3"/>
  <c r="D25" i="3"/>
  <c r="F25" i="3"/>
  <c r="C26" i="3"/>
  <c r="D26" i="3"/>
  <c r="E26" i="3"/>
  <c r="F26" i="3" s="1"/>
  <c r="J21" i="4" l="1"/>
  <c r="H21" i="4"/>
  <c r="G21" i="4"/>
  <c r="F21" i="4"/>
  <c r="E21" i="4"/>
  <c r="D21" i="4"/>
  <c r="C21" i="4"/>
  <c r="H16" i="4"/>
  <c r="G16" i="4"/>
  <c r="I16" i="4" s="1"/>
  <c r="F16" i="4"/>
  <c r="D16" i="4"/>
  <c r="C16" i="4"/>
  <c r="J15" i="4"/>
  <c r="I15" i="4"/>
  <c r="E15" i="4"/>
  <c r="J14" i="4"/>
  <c r="I14" i="4"/>
  <c r="E14" i="4"/>
  <c r="J13" i="4"/>
  <c r="I13" i="4"/>
  <c r="E13" i="4"/>
  <c r="G12" i="4"/>
  <c r="G17" i="4" s="1"/>
  <c r="G22" i="4" s="1"/>
  <c r="F12" i="4"/>
  <c r="D12" i="4"/>
  <c r="C12" i="4"/>
  <c r="C17" i="4" s="1"/>
  <c r="J11" i="4"/>
  <c r="I11" i="4"/>
  <c r="E11" i="4"/>
  <c r="J10" i="4"/>
  <c r="I10" i="4"/>
  <c r="E10" i="4"/>
  <c r="J9" i="4"/>
  <c r="I9" i="4"/>
  <c r="E9" i="4"/>
  <c r="C22" i="4" l="1"/>
  <c r="H12" i="4"/>
  <c r="F17" i="4"/>
  <c r="F22" i="4" s="1"/>
  <c r="J16" i="4"/>
  <c r="E12" i="4"/>
  <c r="E16" i="4"/>
  <c r="H17" i="4"/>
  <c r="H22" i="4" s="1"/>
  <c r="J12" i="4"/>
  <c r="E17" i="4"/>
  <c r="E22" i="4" s="1"/>
  <c r="I12" i="4"/>
  <c r="D17" i="4"/>
  <c r="D22" i="4" s="1"/>
  <c r="J22" i="4" l="1"/>
  <c r="I17" i="4"/>
  <c r="J17" i="4"/>
  <c r="C27" i="3" l="1"/>
  <c r="F27" i="3" s="1"/>
</calcChain>
</file>

<file path=xl/sharedStrings.xml><?xml version="1.0" encoding="utf-8"?>
<sst xmlns="http://schemas.openxmlformats.org/spreadsheetml/2006/main" count="62" uniqueCount="36">
  <si>
    <t>ПЛАНОВЫЕ И ФАКТИЧЕСКИЕ ПОКАЗАТЕЛИ</t>
  </si>
  <si>
    <t>покупки и реализации электроэнергии</t>
  </si>
  <si>
    <t>по Павловскому МУПП "Энергетик"</t>
  </si>
  <si>
    <t>Показатели</t>
  </si>
  <si>
    <t>Покупная эл. энергия тыс. кВт/ч</t>
  </si>
  <si>
    <t>Реализация эл. энергии тыс. кВт/ч</t>
  </si>
  <si>
    <t>Потери в сетях, тыс. кВт/ч</t>
  </si>
  <si>
    <t>Потери в сетях, %</t>
  </si>
  <si>
    <t>План</t>
  </si>
  <si>
    <t>Факт</t>
  </si>
  <si>
    <t>Январь</t>
  </si>
  <si>
    <t>Февраль</t>
  </si>
  <si>
    <t>Март</t>
  </si>
  <si>
    <t>1квартал</t>
  </si>
  <si>
    <t>Апрель</t>
  </si>
  <si>
    <t>Май</t>
  </si>
  <si>
    <t>Июнь</t>
  </si>
  <si>
    <t>2 квартал</t>
  </si>
  <si>
    <t>1 полугодие</t>
  </si>
  <si>
    <t>Июль</t>
  </si>
  <si>
    <t>Август</t>
  </si>
  <si>
    <t>Сентябрь</t>
  </si>
  <si>
    <t>3 квартал</t>
  </si>
  <si>
    <t>9 месяцев</t>
  </si>
  <si>
    <t>Ноябрь</t>
  </si>
  <si>
    <t>Декабрь</t>
  </si>
  <si>
    <t>4 квартал</t>
  </si>
  <si>
    <t>Октябрь</t>
  </si>
  <si>
    <t>Итого 9 месяцев</t>
  </si>
  <si>
    <t>за 2015 года</t>
  </si>
  <si>
    <t xml:space="preserve">                         Главный экономист                                           Ивченко З.И.</t>
  </si>
  <si>
    <t>Поступление эл. энергия в сеть тыс. кВт/ч</t>
  </si>
  <si>
    <t>Полезный отпуск эл. энергии тыс. кВт/ч</t>
  </si>
  <si>
    <t>Плановые  показатели поступления электроэнергии в сеть, полезного отпуска и нормативных потерь электрической энергии  , утвержденных на 2018 год Приказом Управления по государственному регулированию тарифов Воронежской области от 28.12.2017 г. № 59/9</t>
  </si>
  <si>
    <t>29.12.2017 г. Опубликовано на Портале htth// pravo.govvrn.ru/=tariv</t>
  </si>
  <si>
    <t>Всего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</si>
</sst>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2" fontId="1" fillId="0" borderId="0" xfId="0" applyNumberFormat="1" applyFont="1" applyFill="1" applyBorder="1"/>
    <xf numFmtId="0" fontId="1" fillId="0" borderId="0" xfId="0" applyFont="1" applyFill="1"/>
    <xf numFmtId="0" fontId="0" fillId="0" borderId="0" xfId="0" applyFill="1"/>
    <xf numFmtId="0" fontId="1" fillId="2" borderId="0" xfId="0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164" fontId="2" fillId="2" borderId="1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0" xfId="0" applyNumberFormat="1" applyFont="1"/>
    <xf numFmtId="164" fontId="2" fillId="2" borderId="0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Border="1"/>
    <xf numFmtId="164" fontId="3" fillId="2" borderId="1" xfId="0" applyNumberFormat="1" applyFont="1" applyFill="1" applyBorder="1"/>
    <xf numFmtId="164" fontId="1" fillId="2" borderId="0" xfId="0" applyNumberFormat="1" applyFont="1" applyFill="1" applyBorder="1"/>
    <xf numFmtId="0" fontId="1" fillId="0" borderId="4" xfId="0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0" xfId="0" applyAlignme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2D4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tabSelected="1" workbookViewId="0">
      <selection activeCell="H36" sqref="H36"/>
    </sheetView>
  </sheetViews>
  <sheetFormatPr defaultRowHeight="12.75" x14ac:dyDescent="0.2"/>
  <cols>
    <col min="2" max="2" width="19.28515625" customWidth="1"/>
    <col min="3" max="3" width="15.5703125" customWidth="1"/>
    <col min="4" max="4" width="12.7109375" customWidth="1"/>
    <col min="5" max="5" width="11.85546875" bestFit="1" customWidth="1"/>
    <col min="6" max="6" width="10.42578125" customWidth="1"/>
    <col min="8" max="9" width="11.42578125" customWidth="1"/>
    <col min="10" max="10" width="12.85546875" customWidth="1"/>
    <col min="11" max="11" width="12.28515625" customWidth="1"/>
  </cols>
  <sheetData>
    <row r="2" spans="2:8" ht="15.75" x14ac:dyDescent="0.25">
      <c r="B2" s="40" t="s">
        <v>33</v>
      </c>
      <c r="C2" s="40"/>
      <c r="D2" s="40"/>
      <c r="E2" s="40"/>
      <c r="F2" s="40"/>
      <c r="G2" s="1"/>
      <c r="H2" s="1"/>
    </row>
    <row r="3" spans="2:8" ht="15.75" x14ac:dyDescent="0.25">
      <c r="B3" s="41"/>
      <c r="C3" s="41"/>
      <c r="D3" s="41"/>
      <c r="E3" s="41"/>
      <c r="F3" s="41"/>
      <c r="G3" s="1"/>
      <c r="H3" s="1"/>
    </row>
    <row r="4" spans="2:8" ht="64.5" customHeight="1" x14ac:dyDescent="0.25">
      <c r="B4" s="41"/>
      <c r="C4" s="41"/>
      <c r="D4" s="41"/>
      <c r="E4" s="41"/>
      <c r="F4" s="41"/>
      <c r="G4" s="1"/>
      <c r="H4" s="1"/>
    </row>
    <row r="5" spans="2:8" ht="15.75" x14ac:dyDescent="0.25">
      <c r="B5" s="1"/>
      <c r="C5" s="1"/>
      <c r="D5" s="39"/>
      <c r="E5" s="39"/>
      <c r="F5" s="1"/>
      <c r="G5" s="1"/>
      <c r="H5" s="1"/>
    </row>
    <row r="6" spans="2:8" ht="15.75" x14ac:dyDescent="0.25">
      <c r="B6" s="1"/>
      <c r="C6" s="1"/>
      <c r="D6" s="1"/>
      <c r="E6" s="1"/>
      <c r="F6" s="1"/>
      <c r="G6" s="1"/>
      <c r="H6" s="1"/>
    </row>
    <row r="7" spans="2:8" ht="64.5" customHeight="1" x14ac:dyDescent="0.25">
      <c r="B7" s="37" t="s">
        <v>3</v>
      </c>
      <c r="C7" s="34" t="s">
        <v>31</v>
      </c>
      <c r="D7" s="34" t="s">
        <v>32</v>
      </c>
      <c r="E7" s="34" t="s">
        <v>6</v>
      </c>
      <c r="F7" s="36" t="s">
        <v>7</v>
      </c>
      <c r="G7" s="1"/>
      <c r="H7" s="1"/>
    </row>
    <row r="8" spans="2:8" ht="15.75" x14ac:dyDescent="0.25">
      <c r="B8" s="38"/>
      <c r="C8" s="3" t="s">
        <v>8</v>
      </c>
      <c r="D8" s="3" t="s">
        <v>8</v>
      </c>
      <c r="E8" s="3" t="s">
        <v>8</v>
      </c>
      <c r="F8" s="3" t="s">
        <v>8</v>
      </c>
      <c r="G8" s="1"/>
      <c r="H8" s="1"/>
    </row>
    <row r="9" spans="2:8" ht="15.75" hidden="1" x14ac:dyDescent="0.25">
      <c r="B9" s="2" t="s">
        <v>10</v>
      </c>
      <c r="C9" s="8">
        <v>5694.2129999999997</v>
      </c>
      <c r="D9" s="8">
        <f>C9-E9</f>
        <v>4884.2129999999997</v>
      </c>
      <c r="E9" s="8">
        <v>810</v>
      </c>
      <c r="F9" s="4">
        <f t="shared" ref="F9:F27" si="0">E9/C9*100</f>
        <v>14.224968402130376</v>
      </c>
      <c r="G9" s="1"/>
      <c r="H9" s="1"/>
    </row>
    <row r="10" spans="2:8" ht="15.75" hidden="1" x14ac:dyDescent="0.25">
      <c r="B10" s="2" t="s">
        <v>11</v>
      </c>
      <c r="C10" s="8">
        <v>5042.0020000000004</v>
      </c>
      <c r="D10" s="8">
        <f>C10-E10</f>
        <v>4292.0020000000004</v>
      </c>
      <c r="E10" s="8">
        <v>750</v>
      </c>
      <c r="F10" s="4">
        <f t="shared" si="0"/>
        <v>14.875043683044947</v>
      </c>
      <c r="G10" s="1"/>
      <c r="H10" s="1"/>
    </row>
    <row r="11" spans="2:8" ht="15.75" hidden="1" x14ac:dyDescent="0.25">
      <c r="B11" s="2" t="s">
        <v>12</v>
      </c>
      <c r="C11" s="8">
        <v>4781.7259999999997</v>
      </c>
      <c r="D11" s="8">
        <f>C11-E11</f>
        <v>4081.7259999999997</v>
      </c>
      <c r="E11" s="8">
        <v>700</v>
      </c>
      <c r="F11" s="4">
        <f t="shared" si="0"/>
        <v>14.639065475520766</v>
      </c>
      <c r="G11" s="1"/>
      <c r="H11" s="1"/>
    </row>
    <row r="12" spans="2:8" ht="15.75" hidden="1" x14ac:dyDescent="0.25">
      <c r="B12" s="15" t="s">
        <v>13</v>
      </c>
      <c r="C12" s="25">
        <f>C9+C10+C11</f>
        <v>15517.940999999999</v>
      </c>
      <c r="D12" s="25">
        <f t="shared" ref="D12" si="1">SUM(D9:D11)</f>
        <v>13257.940999999999</v>
      </c>
      <c r="E12" s="16">
        <f>SUM(E9:E11)</f>
        <v>2260</v>
      </c>
      <c r="F12" s="16">
        <f t="shared" si="0"/>
        <v>14.563787811797971</v>
      </c>
      <c r="G12" s="1"/>
      <c r="H12" s="1"/>
    </row>
    <row r="13" spans="2:8" ht="15.75" hidden="1" x14ac:dyDescent="0.25">
      <c r="B13" s="19" t="s">
        <v>14</v>
      </c>
      <c r="C13" s="22">
        <v>4031.183</v>
      </c>
      <c r="D13" s="8">
        <f>C13-E13</f>
        <v>3571.183</v>
      </c>
      <c r="E13" s="22">
        <v>460</v>
      </c>
      <c r="F13" s="20">
        <f t="shared" si="0"/>
        <v>11.41104236647158</v>
      </c>
      <c r="G13" s="1"/>
      <c r="H13" s="1"/>
    </row>
    <row r="14" spans="2:8" ht="15.75" hidden="1" x14ac:dyDescent="0.25">
      <c r="B14" s="19" t="s">
        <v>15</v>
      </c>
      <c r="C14" s="22">
        <v>3578.8180000000002</v>
      </c>
      <c r="D14" s="8">
        <f>C14-E14</f>
        <v>3198.8180000000002</v>
      </c>
      <c r="E14" s="22">
        <v>380</v>
      </c>
      <c r="F14" s="20">
        <f t="shared" si="0"/>
        <v>10.618030869409957</v>
      </c>
      <c r="G14" s="1"/>
      <c r="H14" s="1"/>
    </row>
    <row r="15" spans="2:8" ht="15.75" hidden="1" x14ac:dyDescent="0.25">
      <c r="B15" s="19" t="s">
        <v>16</v>
      </c>
      <c r="C15" s="22">
        <v>3363.32</v>
      </c>
      <c r="D15" s="8">
        <f>C15-E15</f>
        <v>3008.82</v>
      </c>
      <c r="E15" s="22">
        <v>354.5</v>
      </c>
      <c r="F15" s="20">
        <f t="shared" si="0"/>
        <v>10.540180535899053</v>
      </c>
      <c r="G15" s="1"/>
      <c r="H15" s="1"/>
    </row>
    <row r="16" spans="2:8" ht="15.75" hidden="1" x14ac:dyDescent="0.25">
      <c r="B16" s="15" t="s">
        <v>17</v>
      </c>
      <c r="C16" s="25">
        <f>SUM(C13:C15)</f>
        <v>10973.321</v>
      </c>
      <c r="D16" s="25">
        <f t="shared" ref="D16" si="2">SUM(D13:D15)</f>
        <v>9778.8209999999999</v>
      </c>
      <c r="E16" s="16">
        <f>SUM(E13:E15)</f>
        <v>1194.5</v>
      </c>
      <c r="F16" s="16">
        <f t="shared" si="0"/>
        <v>10.885492186002761</v>
      </c>
      <c r="G16" s="1"/>
      <c r="H16" s="1"/>
    </row>
    <row r="17" spans="2:14" ht="15.75" hidden="1" x14ac:dyDescent="0.25">
      <c r="B17" s="15" t="s">
        <v>18</v>
      </c>
      <c r="C17" s="25">
        <f>C12+C16</f>
        <v>26491.261999999999</v>
      </c>
      <c r="D17" s="25">
        <f t="shared" ref="D17" si="3">D12+D16</f>
        <v>23036.761999999999</v>
      </c>
      <c r="E17" s="16">
        <f>E12+E16</f>
        <v>3454.5</v>
      </c>
      <c r="F17" s="16">
        <f t="shared" si="0"/>
        <v>13.040148861160333</v>
      </c>
      <c r="G17" s="1"/>
      <c r="H17" s="1"/>
    </row>
    <row r="18" spans="2:14" ht="15.75" hidden="1" x14ac:dyDescent="0.25">
      <c r="B18" s="19" t="s">
        <v>19</v>
      </c>
      <c r="C18" s="22">
        <v>3720.6909999999998</v>
      </c>
      <c r="D18" s="8">
        <f>C18-E18</f>
        <v>3300.6909999999998</v>
      </c>
      <c r="E18" s="22">
        <v>420</v>
      </c>
      <c r="F18" s="20">
        <f t="shared" si="0"/>
        <v>11.28822576236511</v>
      </c>
      <c r="G18" s="1"/>
      <c r="H18" s="1"/>
    </row>
    <row r="19" spans="2:14" ht="15.75" hidden="1" x14ac:dyDescent="0.25">
      <c r="B19" s="19" t="s">
        <v>20</v>
      </c>
      <c r="C19" s="22">
        <v>3861.058</v>
      </c>
      <c r="D19" s="8">
        <f>C19-E19</f>
        <v>3471.058</v>
      </c>
      <c r="E19" s="22">
        <v>390</v>
      </c>
      <c r="F19" s="20">
        <f t="shared" si="0"/>
        <v>10.100858365763996</v>
      </c>
      <c r="G19" s="1"/>
      <c r="H19" s="1"/>
    </row>
    <row r="20" spans="2:14" ht="15.75" hidden="1" x14ac:dyDescent="0.25">
      <c r="B20" s="19" t="s">
        <v>21</v>
      </c>
      <c r="C20" s="22">
        <v>3556.2750000000001</v>
      </c>
      <c r="D20" s="8">
        <f>C20-E20</f>
        <v>3146.2750000000001</v>
      </c>
      <c r="E20" s="22">
        <v>410</v>
      </c>
      <c r="F20" s="20">
        <f t="shared" si="0"/>
        <v>11.52891719566119</v>
      </c>
      <c r="G20" s="1"/>
      <c r="H20" s="1"/>
    </row>
    <row r="21" spans="2:14" ht="15.75" hidden="1" x14ac:dyDescent="0.25">
      <c r="B21" s="15" t="s">
        <v>22</v>
      </c>
      <c r="C21" s="25">
        <f>SUM(C18:C20)</f>
        <v>11138.023999999999</v>
      </c>
      <c r="D21" s="25">
        <f t="shared" ref="D21" si="4">SUM(D18:D20)</f>
        <v>9918.0239999999994</v>
      </c>
      <c r="E21" s="16">
        <f>SUM(E18:E20)</f>
        <v>1220</v>
      </c>
      <c r="F21" s="16">
        <f t="shared" si="0"/>
        <v>10.953468945658585</v>
      </c>
      <c r="G21" s="1"/>
      <c r="H21" s="1"/>
    </row>
    <row r="22" spans="2:14" ht="15.75" hidden="1" x14ac:dyDescent="0.25">
      <c r="B22" s="15" t="s">
        <v>23</v>
      </c>
      <c r="C22" s="25">
        <f>C17+C21</f>
        <v>37629.286</v>
      </c>
      <c r="D22" s="25">
        <f t="shared" ref="D22" si="5">D17+D21</f>
        <v>32954.786</v>
      </c>
      <c r="E22" s="16">
        <f>E17+E21</f>
        <v>4674.5</v>
      </c>
      <c r="F22" s="16">
        <f t="shared" si="0"/>
        <v>12.422505173231297</v>
      </c>
      <c r="G22" s="1"/>
      <c r="H22" s="1"/>
    </row>
    <row r="23" spans="2:14" ht="15.75" hidden="1" x14ac:dyDescent="0.25">
      <c r="B23" s="19" t="s">
        <v>27</v>
      </c>
      <c r="C23" s="25">
        <v>4655.2120000000004</v>
      </c>
      <c r="D23" s="8">
        <f>C23-E23</f>
        <v>4015.2120000000004</v>
      </c>
      <c r="E23" s="32">
        <v>640</v>
      </c>
      <c r="F23" s="16">
        <f t="shared" si="0"/>
        <v>13.748031238963982</v>
      </c>
      <c r="G23" s="28"/>
      <c r="H23" s="26"/>
      <c r="I23" s="26"/>
      <c r="J23" s="26"/>
      <c r="K23" s="26"/>
      <c r="L23" s="26"/>
      <c r="M23" s="26"/>
      <c r="N23" s="26"/>
    </row>
    <row r="24" spans="2:14" ht="15.75" hidden="1" x14ac:dyDescent="0.25">
      <c r="B24" s="19" t="s">
        <v>24</v>
      </c>
      <c r="C24" s="25">
        <v>5011.97</v>
      </c>
      <c r="D24" s="8">
        <f>C24-E24</f>
        <v>4321.97</v>
      </c>
      <c r="E24" s="25">
        <v>690</v>
      </c>
      <c r="F24" s="16">
        <f t="shared" si="0"/>
        <v>13.767041702165017</v>
      </c>
      <c r="G24" s="28"/>
      <c r="H24" s="30"/>
    </row>
    <row r="25" spans="2:14" ht="15.75" hidden="1" x14ac:dyDescent="0.25">
      <c r="B25" s="19" t="s">
        <v>25</v>
      </c>
      <c r="C25" s="22">
        <v>5687.8959999999997</v>
      </c>
      <c r="D25" s="8">
        <f>C25-E25</f>
        <v>4783.1959999999999</v>
      </c>
      <c r="E25" s="22">
        <v>904.7</v>
      </c>
      <c r="F25" s="20">
        <f t="shared" si="0"/>
        <v>15.905705730203227</v>
      </c>
      <c r="G25" s="1"/>
      <c r="H25" s="33"/>
    </row>
    <row r="26" spans="2:14" ht="15.75" hidden="1" x14ac:dyDescent="0.25">
      <c r="B26" s="15" t="s">
        <v>26</v>
      </c>
      <c r="C26" s="25">
        <f>SUM(C23:C25)</f>
        <v>15355.078000000001</v>
      </c>
      <c r="D26" s="25">
        <f t="shared" ref="D26" si="6">SUM(D23:D25)</f>
        <v>13120.378000000001</v>
      </c>
      <c r="E26" s="16">
        <f>SUM(E23:E25)</f>
        <v>2234.6999999999998</v>
      </c>
      <c r="F26" s="16">
        <f t="shared" si="0"/>
        <v>14.553491685291339</v>
      </c>
      <c r="G26" s="1"/>
      <c r="H26" s="31"/>
    </row>
    <row r="27" spans="2:14" ht="15.75" x14ac:dyDescent="0.25">
      <c r="B27" s="15" t="s">
        <v>35</v>
      </c>
      <c r="C27" s="35">
        <f>C22+C26</f>
        <v>52984.364000000001</v>
      </c>
      <c r="D27" s="35">
        <v>46075.199999999997</v>
      </c>
      <c r="E27" s="35">
        <v>6909.16</v>
      </c>
      <c r="F27" s="35">
        <f t="shared" si="0"/>
        <v>13.039997988840632</v>
      </c>
      <c r="G27" s="1"/>
      <c r="H27" s="28"/>
      <c r="K27" s="27"/>
    </row>
    <row r="28" spans="2:14" s="13" customFormat="1" ht="15.75" x14ac:dyDescent="0.25">
      <c r="B28" s="9"/>
      <c r="C28" s="10"/>
      <c r="D28" s="29"/>
      <c r="E28" s="29"/>
      <c r="F28" s="11"/>
      <c r="G28" s="12"/>
      <c r="H28" s="12"/>
    </row>
    <row r="29" spans="2:14" ht="15.75" x14ac:dyDescent="0.25">
      <c r="B29" s="1"/>
      <c r="C29" s="1"/>
      <c r="D29" s="1"/>
      <c r="E29" s="1"/>
      <c r="F29" s="1"/>
      <c r="G29" s="1"/>
      <c r="H29" s="1"/>
    </row>
    <row r="30" spans="2:14" ht="15.75" x14ac:dyDescent="0.25">
      <c r="B30" s="1"/>
      <c r="C30" s="1"/>
      <c r="D30" s="1"/>
      <c r="E30" s="1"/>
      <c r="F30" s="1"/>
      <c r="G30" s="1"/>
      <c r="H30" s="1"/>
    </row>
    <row r="31" spans="2:14" ht="15.75" x14ac:dyDescent="0.25">
      <c r="B31" s="1" t="s">
        <v>34</v>
      </c>
      <c r="C31" s="1"/>
      <c r="D31" s="1"/>
      <c r="E31" s="1"/>
      <c r="F31" s="1"/>
      <c r="G31" s="1"/>
      <c r="H31" s="1"/>
    </row>
    <row r="32" spans="2:14" ht="15.75" x14ac:dyDescent="0.25">
      <c r="B32" s="1"/>
      <c r="C32" s="1"/>
      <c r="D32" s="1"/>
      <c r="E32" s="1"/>
      <c r="F32" s="1"/>
      <c r="G32" s="1"/>
      <c r="H32" s="1"/>
    </row>
    <row r="33" spans="2:8" ht="15.75" x14ac:dyDescent="0.25">
      <c r="B33" s="1"/>
      <c r="C33" s="1"/>
      <c r="D33" s="1"/>
      <c r="E33" s="1"/>
      <c r="F33" s="1"/>
      <c r="G33" s="1"/>
      <c r="H33" s="1"/>
    </row>
    <row r="34" spans="2:8" ht="15.75" x14ac:dyDescent="0.25">
      <c r="B34" s="1"/>
      <c r="C34" s="1"/>
      <c r="D34" s="1"/>
      <c r="E34" s="1"/>
      <c r="F34" s="1"/>
      <c r="G34" s="1"/>
      <c r="H34" s="1"/>
    </row>
    <row r="35" spans="2:8" ht="15.75" x14ac:dyDescent="0.25">
      <c r="B35" s="1"/>
      <c r="C35" s="1"/>
      <c r="D35" s="1"/>
      <c r="E35" s="1"/>
      <c r="F35" s="1"/>
      <c r="G35" s="1"/>
      <c r="H35" s="1"/>
    </row>
    <row r="36" spans="2:8" ht="15.75" x14ac:dyDescent="0.25">
      <c r="B36" s="1"/>
      <c r="C36" s="1"/>
      <c r="D36" s="1"/>
      <c r="E36" s="1"/>
      <c r="F36" s="1"/>
      <c r="G36" s="1"/>
      <c r="H36" s="1"/>
    </row>
  </sheetData>
  <mergeCells count="3">
    <mergeCell ref="B7:B8"/>
    <mergeCell ref="D5:E5"/>
    <mergeCell ref="B2:F4"/>
  </mergeCells>
  <pageMargins left="0.70866141732283472" right="0.70866141732283472" top="0.35" bottom="0.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workbookViewId="0">
      <selection activeCell="K27" sqref="K27"/>
    </sheetView>
  </sheetViews>
  <sheetFormatPr defaultRowHeight="12.75" x14ac:dyDescent="0.2"/>
  <cols>
    <col min="2" max="2" width="14.140625" customWidth="1"/>
    <col min="3" max="3" width="11.85546875" customWidth="1"/>
    <col min="4" max="4" width="13.5703125" customWidth="1"/>
    <col min="5" max="5" width="12.7109375" customWidth="1"/>
    <col min="6" max="6" width="12.140625" customWidth="1"/>
    <col min="7" max="7" width="11" bestFit="1" customWidth="1"/>
    <col min="8" max="8" width="12.28515625" customWidth="1"/>
    <col min="9" max="9" width="9.5703125" customWidth="1"/>
  </cols>
  <sheetData>
    <row r="1" spans="2:12" ht="15.75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1"/>
      <c r="L1" s="1"/>
    </row>
    <row r="2" spans="2:12" ht="15.75" x14ac:dyDescent="0.25">
      <c r="B2" s="39" t="s">
        <v>1</v>
      </c>
      <c r="C2" s="39"/>
      <c r="D2" s="39"/>
      <c r="E2" s="39"/>
      <c r="F2" s="39"/>
      <c r="G2" s="39"/>
      <c r="H2" s="39"/>
      <c r="I2" s="39"/>
      <c r="J2" s="39"/>
      <c r="K2" s="1"/>
      <c r="L2" s="1"/>
    </row>
    <row r="3" spans="2:12" ht="15.75" x14ac:dyDescent="0.25">
      <c r="B3" s="39" t="s">
        <v>2</v>
      </c>
      <c r="C3" s="39"/>
      <c r="D3" s="39"/>
      <c r="E3" s="39"/>
      <c r="F3" s="39"/>
      <c r="G3" s="39"/>
      <c r="H3" s="39"/>
      <c r="I3" s="39"/>
      <c r="J3" s="39"/>
      <c r="K3" s="1"/>
      <c r="L3" s="1"/>
    </row>
    <row r="4" spans="2:12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ht="15.75" x14ac:dyDescent="0.25">
      <c r="B5" s="1"/>
      <c r="C5" s="1"/>
      <c r="D5" s="39" t="s">
        <v>29</v>
      </c>
      <c r="E5" s="39"/>
      <c r="F5" s="39"/>
      <c r="G5" s="39"/>
      <c r="H5" s="1"/>
      <c r="I5" s="1"/>
      <c r="J5" s="1"/>
      <c r="K5" s="14"/>
      <c r="L5" s="1"/>
    </row>
    <row r="6" spans="2:12" ht="15.7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ht="30.75" customHeight="1" x14ac:dyDescent="0.25">
      <c r="B7" s="37" t="s">
        <v>3</v>
      </c>
      <c r="C7" s="44" t="s">
        <v>4</v>
      </c>
      <c r="D7" s="45"/>
      <c r="E7" s="44" t="s">
        <v>5</v>
      </c>
      <c r="F7" s="45"/>
      <c r="G7" s="44" t="s">
        <v>6</v>
      </c>
      <c r="H7" s="45"/>
      <c r="I7" s="46" t="s">
        <v>7</v>
      </c>
      <c r="J7" s="47"/>
      <c r="K7" s="1"/>
      <c r="L7" s="1"/>
    </row>
    <row r="8" spans="2:12" ht="15.75" x14ac:dyDescent="0.25">
      <c r="B8" s="38"/>
      <c r="C8" s="3" t="s">
        <v>8</v>
      </c>
      <c r="D8" s="3" t="s">
        <v>9</v>
      </c>
      <c r="E8" s="3" t="s">
        <v>8</v>
      </c>
      <c r="F8" s="3" t="s">
        <v>9</v>
      </c>
      <c r="G8" s="3" t="s">
        <v>8</v>
      </c>
      <c r="H8" s="3" t="s">
        <v>9</v>
      </c>
      <c r="I8" s="3" t="s">
        <v>8</v>
      </c>
      <c r="J8" s="3" t="s">
        <v>9</v>
      </c>
      <c r="K8" s="1"/>
      <c r="L8" s="1"/>
    </row>
    <row r="9" spans="2:12" ht="15.75" x14ac:dyDescent="0.25">
      <c r="B9" s="2" t="s">
        <v>10</v>
      </c>
      <c r="C9" s="4">
        <v>5460.24</v>
      </c>
      <c r="D9" s="7">
        <v>5505.9830000000002</v>
      </c>
      <c r="E9" s="4">
        <f>C9-G9</f>
        <v>4639.4399999999996</v>
      </c>
      <c r="F9" s="7">
        <v>4445.0010000000002</v>
      </c>
      <c r="G9" s="4">
        <v>820.8</v>
      </c>
      <c r="H9" s="7">
        <v>1060.982</v>
      </c>
      <c r="I9" s="4">
        <f>G9/C9*100</f>
        <v>15.03230627225177</v>
      </c>
      <c r="J9" s="4">
        <f t="shared" ref="I9:J17" si="0">H9/D9*100</f>
        <v>19.269619975216052</v>
      </c>
      <c r="K9" s="1"/>
      <c r="L9" s="1"/>
    </row>
    <row r="10" spans="2:12" ht="15.75" x14ac:dyDescent="0.25">
      <c r="B10" s="2" t="s">
        <v>11</v>
      </c>
      <c r="C10" s="4">
        <v>5154.7700000000004</v>
      </c>
      <c r="D10" s="7">
        <v>4951.0219999999999</v>
      </c>
      <c r="E10" s="4">
        <f>C10-G10</f>
        <v>4401.8700000000008</v>
      </c>
      <c r="F10" s="7">
        <v>4366.2259999999997</v>
      </c>
      <c r="G10" s="4">
        <v>752.9</v>
      </c>
      <c r="H10" s="7">
        <v>584.79600000000005</v>
      </c>
      <c r="I10" s="4">
        <f t="shared" si="0"/>
        <v>14.605889302529501</v>
      </c>
      <c r="J10" s="4">
        <f t="shared" si="0"/>
        <v>11.811621923715954</v>
      </c>
      <c r="K10" s="1"/>
      <c r="L10" s="1"/>
    </row>
    <row r="11" spans="2:12" ht="15.75" x14ac:dyDescent="0.25">
      <c r="B11" s="2" t="s">
        <v>12</v>
      </c>
      <c r="C11" s="4">
        <v>5101.18</v>
      </c>
      <c r="D11" s="7">
        <v>4690.7460000000001</v>
      </c>
      <c r="E11" s="4">
        <f>C11-G11</f>
        <v>4429.38</v>
      </c>
      <c r="F11" s="8">
        <v>4125.87</v>
      </c>
      <c r="G11" s="4">
        <v>671.8</v>
      </c>
      <c r="H11" s="7">
        <v>564.87599999999998</v>
      </c>
      <c r="I11" s="4">
        <f t="shared" si="0"/>
        <v>13.169501958370414</v>
      </c>
      <c r="J11" s="4">
        <f t="shared" si="0"/>
        <v>12.042348914223878</v>
      </c>
      <c r="K11" s="1"/>
      <c r="L11" s="1"/>
    </row>
    <row r="12" spans="2:12" s="18" customFormat="1" ht="15.75" x14ac:dyDescent="0.25">
      <c r="B12" s="15" t="s">
        <v>13</v>
      </c>
      <c r="C12" s="16">
        <f>C9+C10+C11</f>
        <v>15716.19</v>
      </c>
      <c r="D12" s="17">
        <f t="shared" ref="D12:G12" si="1">SUM(D9:D11)</f>
        <v>15147.751</v>
      </c>
      <c r="E12" s="16">
        <f t="shared" si="1"/>
        <v>13470.690000000002</v>
      </c>
      <c r="F12" s="17">
        <f t="shared" si="1"/>
        <v>12937.096999999998</v>
      </c>
      <c r="G12" s="16">
        <f t="shared" si="1"/>
        <v>2245.5</v>
      </c>
      <c r="H12" s="17">
        <f t="shared" ref="H12" si="2">D12-F12</f>
        <v>2210.6540000000023</v>
      </c>
      <c r="I12" s="16">
        <f t="shared" si="0"/>
        <v>14.287814031263302</v>
      </c>
      <c r="J12" s="16">
        <f t="shared" si="0"/>
        <v>14.593942031394642</v>
      </c>
      <c r="K12" s="14"/>
      <c r="L12" s="14"/>
    </row>
    <row r="13" spans="2:12" s="18" customFormat="1" ht="15.75" x14ac:dyDescent="0.25">
      <c r="B13" s="19" t="s">
        <v>14</v>
      </c>
      <c r="C13" s="20">
        <v>3970.36</v>
      </c>
      <c r="D13" s="21">
        <v>3940.203</v>
      </c>
      <c r="E13" s="20">
        <f>C13-G13</f>
        <v>3491.06</v>
      </c>
      <c r="F13" s="21">
        <v>3516.6489999999999</v>
      </c>
      <c r="G13" s="20">
        <v>479.3</v>
      </c>
      <c r="H13" s="21">
        <v>423.55349999999999</v>
      </c>
      <c r="I13" s="20">
        <f t="shared" si="0"/>
        <v>12.07195317301202</v>
      </c>
      <c r="J13" s="20">
        <f t="shared" si="0"/>
        <v>10.749534985887783</v>
      </c>
      <c r="K13" s="14"/>
      <c r="L13" s="14"/>
    </row>
    <row r="14" spans="2:12" s="18" customFormat="1" ht="15.75" x14ac:dyDescent="0.25">
      <c r="B14" s="19" t="s">
        <v>15</v>
      </c>
      <c r="C14" s="20">
        <v>3552.33</v>
      </c>
      <c r="D14" s="21">
        <v>3487.8380000000002</v>
      </c>
      <c r="E14" s="20">
        <f t="shared" ref="E14:E15" si="3">C14-G14</f>
        <v>3157.13</v>
      </c>
      <c r="F14" s="21">
        <v>3103.9380000000001</v>
      </c>
      <c r="G14" s="20">
        <v>395.2</v>
      </c>
      <c r="H14" s="22">
        <v>383.9</v>
      </c>
      <c r="I14" s="20">
        <f t="shared" si="0"/>
        <v>11.12509254489307</v>
      </c>
      <c r="J14" s="20">
        <f t="shared" si="0"/>
        <v>11.006818550632225</v>
      </c>
      <c r="K14" s="14"/>
      <c r="L14" s="14"/>
    </row>
    <row r="15" spans="2:12" s="18" customFormat="1" ht="15.75" x14ac:dyDescent="0.25">
      <c r="B15" s="19" t="s">
        <v>16</v>
      </c>
      <c r="C15" s="20">
        <v>3557.67</v>
      </c>
      <c r="D15" s="21">
        <v>3272.34</v>
      </c>
      <c r="E15" s="20">
        <f t="shared" si="3"/>
        <v>3202.9700000000003</v>
      </c>
      <c r="F15" s="21">
        <v>2919.6579999999999</v>
      </c>
      <c r="G15" s="20">
        <v>354.7</v>
      </c>
      <c r="H15" s="21">
        <v>352.68200000000002</v>
      </c>
      <c r="I15" s="20">
        <f t="shared" si="0"/>
        <v>9.9700084605935899</v>
      </c>
      <c r="J15" s="20">
        <f t="shared" si="0"/>
        <v>10.777669802037686</v>
      </c>
      <c r="K15" s="14"/>
      <c r="L15" s="14"/>
    </row>
    <row r="16" spans="2:12" s="18" customFormat="1" ht="15.75" x14ac:dyDescent="0.25">
      <c r="B16" s="15" t="s">
        <v>17</v>
      </c>
      <c r="C16" s="16">
        <f>SUM(C13:C15)</f>
        <v>11080.36</v>
      </c>
      <c r="D16" s="17">
        <f t="shared" ref="D16:H16" si="4">SUM(D13:D15)</f>
        <v>10700.381000000001</v>
      </c>
      <c r="E16" s="16">
        <f t="shared" si="4"/>
        <v>9851.16</v>
      </c>
      <c r="F16" s="17">
        <f t="shared" si="4"/>
        <v>9540.244999999999</v>
      </c>
      <c r="G16" s="16">
        <f t="shared" si="4"/>
        <v>1229.2</v>
      </c>
      <c r="H16" s="17">
        <f t="shared" si="4"/>
        <v>1160.1354999999999</v>
      </c>
      <c r="I16" s="20">
        <f t="shared" si="0"/>
        <v>11.09350237717908</v>
      </c>
      <c r="J16" s="20">
        <f t="shared" si="0"/>
        <v>10.842001794141719</v>
      </c>
      <c r="K16" s="14"/>
      <c r="L16" s="14"/>
    </row>
    <row r="17" spans="2:12" s="18" customFormat="1" ht="15.75" x14ac:dyDescent="0.25">
      <c r="B17" s="15" t="s">
        <v>18</v>
      </c>
      <c r="C17" s="16">
        <f>C12+C16</f>
        <v>26796.550000000003</v>
      </c>
      <c r="D17" s="17">
        <f t="shared" ref="D17:H17" si="5">D12+D16</f>
        <v>25848.132000000001</v>
      </c>
      <c r="E17" s="16">
        <f t="shared" si="5"/>
        <v>23321.850000000002</v>
      </c>
      <c r="F17" s="17">
        <f t="shared" si="5"/>
        <v>22477.341999999997</v>
      </c>
      <c r="G17" s="16">
        <f t="shared" si="5"/>
        <v>3474.7</v>
      </c>
      <c r="H17" s="17">
        <f t="shared" si="5"/>
        <v>3370.7895000000021</v>
      </c>
      <c r="I17" s="16">
        <f t="shared" si="0"/>
        <v>12.966967762641085</v>
      </c>
      <c r="J17" s="16">
        <f t="shared" si="0"/>
        <v>13.040747006398767</v>
      </c>
      <c r="K17" s="14"/>
      <c r="L17" s="14"/>
    </row>
    <row r="18" spans="2:12" s="13" customFormat="1" ht="15.75" x14ac:dyDescent="0.25">
      <c r="B18" s="6" t="s">
        <v>19</v>
      </c>
      <c r="C18" s="23"/>
      <c r="D18" s="23">
        <v>3629.7109999999998</v>
      </c>
      <c r="E18" s="23"/>
      <c r="F18" s="23">
        <v>3128.444</v>
      </c>
      <c r="G18" s="5">
        <v>374.9</v>
      </c>
      <c r="H18" s="23">
        <v>501.267</v>
      </c>
      <c r="I18" s="5"/>
      <c r="J18" s="5"/>
      <c r="K18" s="12"/>
      <c r="L18" s="12"/>
    </row>
    <row r="19" spans="2:12" ht="15.75" x14ac:dyDescent="0.25">
      <c r="B19" s="2" t="s">
        <v>20</v>
      </c>
      <c r="C19" s="2"/>
      <c r="D19" s="2">
        <v>3770.078</v>
      </c>
      <c r="E19" s="2"/>
      <c r="F19" s="2">
        <v>3254.0749999999998</v>
      </c>
      <c r="G19" s="4">
        <v>395.2</v>
      </c>
      <c r="H19" s="2">
        <v>516.00300000000004</v>
      </c>
      <c r="I19" s="2"/>
      <c r="J19" s="2"/>
      <c r="K19" s="1"/>
      <c r="L19" s="1"/>
    </row>
    <row r="20" spans="2:12" ht="15.75" x14ac:dyDescent="0.25">
      <c r="B20" s="2" t="s">
        <v>21</v>
      </c>
      <c r="C20" s="2"/>
      <c r="D20" s="2">
        <v>3531.585</v>
      </c>
      <c r="E20" s="2"/>
      <c r="F20" s="2">
        <v>3062.864</v>
      </c>
      <c r="G20" s="4">
        <v>456</v>
      </c>
      <c r="H20" s="2">
        <v>468.721</v>
      </c>
      <c r="I20" s="2"/>
      <c r="J20" s="2"/>
      <c r="K20" s="1"/>
      <c r="L20" s="1"/>
    </row>
    <row r="21" spans="2:12" ht="15.75" x14ac:dyDescent="0.25">
      <c r="B21" s="15" t="s">
        <v>22</v>
      </c>
      <c r="C21" s="16">
        <f>SUM(C18:C20)</f>
        <v>0</v>
      </c>
      <c r="D21" s="17">
        <f t="shared" ref="D21:G21" si="6">SUM(D18:D20)</f>
        <v>10931.374</v>
      </c>
      <c r="E21" s="16">
        <f t="shared" si="6"/>
        <v>0</v>
      </c>
      <c r="F21" s="17">
        <f t="shared" si="6"/>
        <v>9445.3829999999998</v>
      </c>
      <c r="G21" s="16">
        <f t="shared" si="6"/>
        <v>1226.0999999999999</v>
      </c>
      <c r="H21" s="25">
        <f>SUM(H18:H20)</f>
        <v>1485.991</v>
      </c>
      <c r="I21" s="20"/>
      <c r="J21" s="20">
        <f>H21/D21*100</f>
        <v>13.593817209071796</v>
      </c>
      <c r="K21" s="1"/>
      <c r="L21" s="1"/>
    </row>
    <row r="22" spans="2:12" ht="31.5" x14ac:dyDescent="0.25">
      <c r="B22" s="24" t="s">
        <v>28</v>
      </c>
      <c r="C22" s="4">
        <f>C17+C21</f>
        <v>26796.550000000003</v>
      </c>
      <c r="D22" s="4">
        <f t="shared" ref="D22:G22" si="7">D17+D21</f>
        <v>36779.506000000001</v>
      </c>
      <c r="E22" s="4">
        <f t="shared" si="7"/>
        <v>23321.850000000002</v>
      </c>
      <c r="F22" s="8">
        <f t="shared" si="7"/>
        <v>31922.724999999999</v>
      </c>
      <c r="G22" s="4">
        <f t="shared" si="7"/>
        <v>4700.7999999999993</v>
      </c>
      <c r="H22" s="4">
        <f>H17+H21</f>
        <v>4856.7805000000026</v>
      </c>
      <c r="I22" s="4"/>
      <c r="J22" s="4">
        <f>H22/D22*100</f>
        <v>13.205127061793604</v>
      </c>
      <c r="K22" s="1"/>
      <c r="L22" s="1"/>
    </row>
    <row r="23" spans="2:12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ht="15.75" x14ac:dyDescent="0.25">
      <c r="B25" s="42" t="s">
        <v>30</v>
      </c>
      <c r="C25" s="43"/>
      <c r="D25" s="43"/>
      <c r="E25" s="43"/>
      <c r="F25" s="43"/>
      <c r="G25" s="43"/>
      <c r="H25" s="43"/>
      <c r="I25" s="43"/>
      <c r="J25" s="43"/>
      <c r="K25" s="1"/>
      <c r="L25" s="1"/>
    </row>
    <row r="26" spans="2:12" ht="15.7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5.7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ht="15.7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ht="15.7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.7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ht="15.7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10">
    <mergeCell ref="B25:J25"/>
    <mergeCell ref="B1:J1"/>
    <mergeCell ref="B2:J2"/>
    <mergeCell ref="B3:J3"/>
    <mergeCell ref="D5:G5"/>
    <mergeCell ref="B7:B8"/>
    <mergeCell ref="C7:D7"/>
    <mergeCell ref="E7:F7"/>
    <mergeCell ref="G7:H7"/>
    <mergeCell ref="I7:J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рабочая </vt:lpstr>
      <vt:lpstr>сданная</vt:lpstr>
    </vt:vector>
  </TitlesOfParts>
  <Company>муп Энеогетик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User</cp:lastModifiedBy>
  <cp:lastPrinted>2019-02-05T06:39:19Z</cp:lastPrinted>
  <dcterms:created xsi:type="dcterms:W3CDTF">2013-07-11T05:47:59Z</dcterms:created>
  <dcterms:modified xsi:type="dcterms:W3CDTF">2019-03-14T13:11:02Z</dcterms:modified>
</cp:coreProperties>
</file>